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\\Nas-isa-temp\isa\01 - PROJETS ISA\ISA094 - LOGEMENTS MAHINA AFFAIRES MARITIMES\01 - ETUDES\06 - DCE\03 - COTRAITANTS\SPIBAT\"/>
    </mc:Choice>
  </mc:AlternateContent>
  <xr:revisionPtr revIDLastSave="0" documentId="8_{D06A12CF-CDB8-40F2-9FBD-25F0C6E343DC}" xr6:coauthVersionLast="47" xr6:coauthVersionMax="47" xr10:uidLastSave="{00000000-0000-0000-0000-000000000000}"/>
  <bookViews>
    <workbookView xWindow="28680" yWindow="-3645" windowWidth="29040" windowHeight="15990" tabRatio="787" activeTab="2" xr2:uid="{212AA9FC-51FE-4523-BAF7-CCC8C19C2FE0}"/>
  </bookViews>
  <sheets>
    <sheet name="Récapitulatif financier" sheetId="35" r:id="rId1"/>
    <sheet name="Logement type F5" sheetId="34" r:id="rId2"/>
    <sheet name="Logement type F4" sheetId="36" r:id="rId3"/>
  </sheets>
  <definedNames>
    <definedName name="_Toc202245433" localSheetId="2">'Logement type F4'!$B$52</definedName>
    <definedName name="_Toc202245433" localSheetId="1">'Logement type F5'!$B$52</definedName>
    <definedName name="_Toc202245433" localSheetId="0">'Récapitulatif financier'!#REF!</definedName>
    <definedName name="_Toc202245436" localSheetId="2">'Logement type F4'!#REF!</definedName>
    <definedName name="_Toc202245436" localSheetId="1">'Logement type F5'!#REF!</definedName>
    <definedName name="_Toc202245436" localSheetId="0">'Récapitulatif financier'!#REF!</definedName>
    <definedName name="_Toc202245437" localSheetId="2">'Logement type F4'!#REF!</definedName>
    <definedName name="_Toc202245437" localSheetId="1">'Logement type F5'!#REF!</definedName>
    <definedName name="_Toc202245437" localSheetId="0">'Récapitulatif financier'!#REF!</definedName>
    <definedName name="_Toc202245438" localSheetId="2">'Logement type F4'!#REF!</definedName>
    <definedName name="_Toc202245438" localSheetId="1">'Logement type F5'!#REF!</definedName>
    <definedName name="_Toc202245438" localSheetId="0">'Récapitulatif financier'!#REF!</definedName>
    <definedName name="_Toc202245443" localSheetId="2">'Logement type F4'!#REF!</definedName>
    <definedName name="_Toc202245443" localSheetId="1">'Logement type F5'!#REF!</definedName>
    <definedName name="_Toc202245443" localSheetId="0">'Récapitulatif financier'!#REF!</definedName>
    <definedName name="_Toc202245445" localSheetId="2">'Logement type F4'!#REF!</definedName>
    <definedName name="_Toc202245445" localSheetId="1">'Logement type F5'!#REF!</definedName>
    <definedName name="_Toc202245445" localSheetId="0">'Récapitulatif financier'!#REF!</definedName>
    <definedName name="_Toc202245453" localSheetId="2">'Logement type F4'!#REF!</definedName>
    <definedName name="_Toc202245453" localSheetId="1">'Logement type F5'!#REF!</definedName>
    <definedName name="_Toc202245453" localSheetId="0">'Récapitulatif financier'!#REF!</definedName>
    <definedName name="_Toc23627195" localSheetId="2">'Logement type F4'!$B$15</definedName>
    <definedName name="_Toc23627195" localSheetId="1">'Logement type F5'!$B$15</definedName>
    <definedName name="_Toc23627195" localSheetId="0">'Récapitulatif financier'!#REF!</definedName>
    <definedName name="_Toc23627207" localSheetId="2">'Logement type F4'!$B$42</definedName>
    <definedName name="_Toc23627207" localSheetId="1">'Logement type F5'!$B$42</definedName>
    <definedName name="_Toc23627207" localSheetId="0">'Récapitulatif financier'!#REF!</definedName>
    <definedName name="_Toc23627208" localSheetId="2">'Logement type F4'!$B$43</definedName>
    <definedName name="_Toc23627208" localSheetId="1">'Logement type F5'!$B$43</definedName>
    <definedName name="_Toc23627208" localSheetId="0">'Récapitulatif financier'!#REF!</definedName>
    <definedName name="_Toc23627209" localSheetId="2">'Logement type F4'!#REF!</definedName>
    <definedName name="_Toc23627209" localSheetId="1">'Logement type F5'!#REF!</definedName>
    <definedName name="_Toc23627209" localSheetId="0">'Récapitulatif financier'!#REF!</definedName>
    <definedName name="_Toc23627223" localSheetId="2">'Logement type F4'!#REF!</definedName>
    <definedName name="_Toc23627223" localSheetId="1">'Logement type F5'!#REF!</definedName>
    <definedName name="_Toc23627223" localSheetId="0">'Récapitulatif financier'!#REF!</definedName>
    <definedName name="_Toc265839567" localSheetId="2">'Logement type F4'!#REF!</definedName>
    <definedName name="_Toc265839567" localSheetId="1">'Logement type F5'!#REF!</definedName>
    <definedName name="_Toc265839567" localSheetId="0">'Récapitulatif financier'!#REF!</definedName>
    <definedName name="_Toc271715081" localSheetId="2">'Logement type F4'!#REF!</definedName>
    <definedName name="_Toc271715081" localSheetId="1">'Logement type F5'!#REF!</definedName>
    <definedName name="_Toc271715081" localSheetId="0">'Récapitulatif financier'!#REF!</definedName>
    <definedName name="_Toc283645179" localSheetId="2">'Logement type F4'!$B$18</definedName>
    <definedName name="_Toc283645179" localSheetId="1">'Logement type F5'!$B$18</definedName>
    <definedName name="_Toc283645179" localSheetId="0">'Récapitulatif financier'!#REF!</definedName>
    <definedName name="_Toc283645180" localSheetId="2">'Logement type F4'!$B$24</definedName>
    <definedName name="_Toc283645180" localSheetId="1">'Logement type F5'!$B$24</definedName>
    <definedName name="_Toc283645180" localSheetId="0">'Récapitulatif financier'!#REF!</definedName>
    <definedName name="_Toc283645182" localSheetId="2">'Logement type F4'!$B$27</definedName>
    <definedName name="_Toc283645182" localSheetId="1">'Logement type F5'!$B$27</definedName>
    <definedName name="_Toc283645182" localSheetId="0">'Récapitulatif financier'!#REF!</definedName>
    <definedName name="_Toc283645183" localSheetId="2">'Logement type F4'!$B$28</definedName>
    <definedName name="_Toc283645183" localSheetId="1">'Logement type F5'!$B$28</definedName>
    <definedName name="_Toc283645183" localSheetId="0">'Récapitulatif financier'!#REF!</definedName>
    <definedName name="_Toc283645184" localSheetId="2">'Logement type F4'!$B$31</definedName>
    <definedName name="_Toc283645184" localSheetId="1">'Logement type F5'!$B$31</definedName>
    <definedName name="_Toc283645184" localSheetId="0">'Récapitulatif financier'!#REF!</definedName>
    <definedName name="_Toc283645185" localSheetId="2">'Logement type F4'!#REF!</definedName>
    <definedName name="_Toc283645185" localSheetId="1">'Logement type F5'!#REF!</definedName>
    <definedName name="_Toc283645185" localSheetId="0">'Récapitulatif financier'!#REF!</definedName>
    <definedName name="_Toc283645186" localSheetId="2">'Logement type F4'!#REF!</definedName>
    <definedName name="_Toc283645186" localSheetId="1">'Logement type F5'!#REF!</definedName>
    <definedName name="_Toc283645186" localSheetId="0">'Récapitulatif financier'!#REF!</definedName>
    <definedName name="_Toc283645188" localSheetId="2">'Logement type F4'!#REF!</definedName>
    <definedName name="_Toc283645188" localSheetId="1">'Logement type F5'!#REF!</definedName>
    <definedName name="_Toc283645188" localSheetId="0">'Récapitulatif financier'!#REF!</definedName>
    <definedName name="_Toc283645189" localSheetId="2">'Logement type F4'!#REF!</definedName>
    <definedName name="_Toc283645189" localSheetId="1">'Logement type F5'!#REF!</definedName>
    <definedName name="_Toc283645189" localSheetId="0">'Récapitulatif financier'!#REF!</definedName>
    <definedName name="_Toc283645191" localSheetId="2">'Logement type F4'!#REF!</definedName>
    <definedName name="_Toc283645191" localSheetId="1">'Logement type F5'!#REF!</definedName>
    <definedName name="_Toc283645191" localSheetId="0">'Récapitulatif financier'!#REF!</definedName>
    <definedName name="_Toc283645195" localSheetId="2">'Logement type F4'!$B$53</definedName>
    <definedName name="_Toc283645195" localSheetId="1">'Logement type F5'!$B$53</definedName>
    <definedName name="_Toc283645195" localSheetId="0">'Récapitulatif financier'!#REF!</definedName>
    <definedName name="_Toc283645199" localSheetId="2">'Logement type F4'!#REF!</definedName>
    <definedName name="_Toc283645199" localSheetId="1">'Logement type F5'!#REF!</definedName>
    <definedName name="_Toc283645199" localSheetId="0">'Récapitulatif financier'!#REF!</definedName>
    <definedName name="_Toc283645200" localSheetId="2">'Logement type F4'!#REF!</definedName>
    <definedName name="_Toc283645200" localSheetId="1">'Logement type F5'!#REF!</definedName>
    <definedName name="_Toc283645200" localSheetId="0">'Récapitulatif financier'!#REF!</definedName>
    <definedName name="_Toc283645209" localSheetId="2">'Logement type F4'!#REF!</definedName>
    <definedName name="_Toc283645209" localSheetId="1">'Logement type F5'!#REF!</definedName>
    <definedName name="_Toc283645209" localSheetId="0">'Récapitulatif financier'!#REF!</definedName>
    <definedName name="_Toc283645215" localSheetId="2">'Logement type F4'!$B$99</definedName>
    <definedName name="_Toc283645215" localSheetId="1">'Logement type F5'!$B$98</definedName>
    <definedName name="_Toc283645215" localSheetId="0">'Récapitulatif financier'!#REF!</definedName>
    <definedName name="_Toc283645216" localSheetId="2">'Logement type F4'!$B$100</definedName>
    <definedName name="_Toc283645216" localSheetId="1">'Logement type F5'!$B$99</definedName>
    <definedName name="_Toc283645216" localSheetId="0">'Récapitulatif financier'!#REF!</definedName>
    <definedName name="_Toc283645232" localSheetId="2">'Logement type F4'!#REF!</definedName>
    <definedName name="_Toc283645232" localSheetId="1">'Logement type F5'!#REF!</definedName>
    <definedName name="_Toc283645232" localSheetId="0">'Récapitulatif financier'!#REF!</definedName>
    <definedName name="_Toc332055247" localSheetId="2">'Logement type F4'!#REF!</definedName>
    <definedName name="_Toc332055247" localSheetId="1">'Logement type F5'!#REF!</definedName>
    <definedName name="_Toc332055247" localSheetId="0">'Récapitulatif financier'!#REF!</definedName>
    <definedName name="_Toc332055248" localSheetId="2">'Logement type F4'!#REF!</definedName>
    <definedName name="_Toc332055248" localSheetId="1">'Logement type F5'!#REF!</definedName>
    <definedName name="_Toc332055248" localSheetId="0">'Récapitulatif financier'!#REF!</definedName>
    <definedName name="_Toc332055249" localSheetId="2">'Logement type F4'!#REF!</definedName>
    <definedName name="_Toc332055249" localSheetId="1">'Logement type F5'!#REF!</definedName>
    <definedName name="_Toc332055249" localSheetId="0">'Récapitulatif financier'!#REF!</definedName>
    <definedName name="_Toc410635145" localSheetId="2">'Logement type F4'!#REF!</definedName>
    <definedName name="_Toc410635145" localSheetId="1">'Logement type F5'!#REF!</definedName>
    <definedName name="_Toc410635145" localSheetId="0">'Récapitulatif financier'!#REF!</definedName>
    <definedName name="_Toc410635148" localSheetId="2">'Logement type F4'!#REF!</definedName>
    <definedName name="_Toc410635148" localSheetId="1">'Logement type F5'!#REF!</definedName>
    <definedName name="_Toc410635148" localSheetId="0">'Récapitulatif financier'!#REF!</definedName>
    <definedName name="_Toc427760763" localSheetId="2">'Logement type F4'!#REF!</definedName>
    <definedName name="_Toc427760763" localSheetId="1">'Logement type F5'!#REF!</definedName>
    <definedName name="_Toc427760763" localSheetId="0">'Récapitulatif financier'!#REF!</definedName>
    <definedName name="_Toc4997608" localSheetId="2">'Logement type F4'!#REF!</definedName>
    <definedName name="_Toc4997608" localSheetId="1">'Logement type F5'!#REF!</definedName>
    <definedName name="_Toc4997608" localSheetId="0">'Récapitulatif financier'!#REF!</definedName>
    <definedName name="_Toc4997609" localSheetId="2">'Logement type F4'!#REF!</definedName>
    <definedName name="_Toc4997609" localSheetId="1">'Logement type F5'!#REF!</definedName>
    <definedName name="_Toc4997609" localSheetId="0">'Récapitulatif financier'!#REF!</definedName>
    <definedName name="_Toc515432248" localSheetId="2">'Logement type F4'!#REF!</definedName>
    <definedName name="_Toc515432248" localSheetId="1">'Logement type F5'!#REF!</definedName>
    <definedName name="_Toc515432248" localSheetId="0">'Récapitulatif financier'!#REF!</definedName>
    <definedName name="_xlnm.Print_Titles" localSheetId="2">'Logement type F4'!$10:$12</definedName>
    <definedName name="_xlnm.Print_Titles" localSheetId="1">'Logement type F5'!$10:$12</definedName>
    <definedName name="_xlnm.Print_Titles" localSheetId="0">'Récapitulatif financier'!$10:$12</definedName>
    <definedName name="_xlnm.Print_Area" localSheetId="2">'Logement type F4'!$A$1:$F$124</definedName>
    <definedName name="_xlnm.Print_Area" localSheetId="1">'Logement type F5'!$A$1:$F$123</definedName>
    <definedName name="_xlnm.Print_Area" localSheetId="0">'Récapitulatif financier'!$A$1:$F$38</definedName>
  </definedNames>
  <calcPr calcId="191029"/>
</workbook>
</file>

<file path=xl/calcChain.xml><?xml version="1.0" encoding="utf-8"?>
<calcChain xmlns="http://schemas.openxmlformats.org/spreadsheetml/2006/main">
  <c r="F66" i="36" l="1"/>
  <c r="F94" i="36"/>
  <c r="F91" i="36"/>
  <c r="F94" i="34"/>
  <c r="F111" i="36"/>
  <c r="F107" i="36"/>
  <c r="F105" i="36"/>
  <c r="F104" i="36"/>
  <c r="F103" i="36"/>
  <c r="F102" i="36"/>
  <c r="F101" i="36"/>
  <c r="F87" i="36"/>
  <c r="F86" i="36"/>
  <c r="F84" i="36"/>
  <c r="F83" i="36"/>
  <c r="F82" i="36"/>
  <c r="F80" i="36"/>
  <c r="F79" i="36"/>
  <c r="F77" i="36"/>
  <c r="F76" i="36"/>
  <c r="F74" i="36"/>
  <c r="F73" i="36"/>
  <c r="F71" i="36"/>
  <c r="F70" i="36"/>
  <c r="F69" i="36"/>
  <c r="F64" i="36"/>
  <c r="F63" i="36"/>
  <c r="F62" i="36"/>
  <c r="F60" i="36"/>
  <c r="F57" i="36"/>
  <c r="F56" i="36"/>
  <c r="F55" i="36"/>
  <c r="F54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8" i="36"/>
  <c r="F36" i="36"/>
  <c r="F35" i="36"/>
  <c r="F33" i="36"/>
  <c r="F32" i="36"/>
  <c r="F31" i="36"/>
  <c r="F30" i="36"/>
  <c r="F29" i="36"/>
  <c r="F28" i="36"/>
  <c r="F27" i="36"/>
  <c r="F26" i="36"/>
  <c r="F24" i="36"/>
  <c r="F23" i="36"/>
  <c r="F22" i="36"/>
  <c r="F21" i="36"/>
  <c r="F20" i="36"/>
  <c r="F19" i="36"/>
  <c r="F18" i="36"/>
  <c r="F17" i="36"/>
  <c r="F16" i="36"/>
  <c r="F104" i="34"/>
  <c r="F103" i="34"/>
  <c r="F102" i="34"/>
  <c r="F101" i="34"/>
  <c r="F100" i="34"/>
  <c r="F49" i="34"/>
  <c r="F50" i="34"/>
  <c r="F48" i="34"/>
  <c r="F47" i="34"/>
  <c r="F46" i="34"/>
  <c r="F45" i="34"/>
  <c r="F21" i="34"/>
  <c r="F16" i="34"/>
  <c r="F91" i="34"/>
  <c r="F66" i="34"/>
  <c r="F87" i="34"/>
  <c r="F86" i="34"/>
  <c r="F84" i="34"/>
  <c r="F83" i="34"/>
  <c r="F82" i="34"/>
  <c r="F80" i="34"/>
  <c r="F79" i="34"/>
  <c r="F77" i="34"/>
  <c r="F76" i="34"/>
  <c r="F74" i="34"/>
  <c r="F73" i="34"/>
  <c r="F71" i="34"/>
  <c r="F70" i="34"/>
  <c r="F69" i="34"/>
  <c r="F64" i="34"/>
  <c r="F63" i="34"/>
  <c r="F62" i="34"/>
  <c r="F60" i="34"/>
  <c r="F55" i="34"/>
  <c r="F57" i="34"/>
  <c r="F56" i="34"/>
  <c r="F39" i="34"/>
  <c r="F38" i="34"/>
  <c r="F40" i="34"/>
  <c r="F36" i="34"/>
  <c r="F33" i="34"/>
  <c r="F22" i="35"/>
  <c r="F110" i="34"/>
  <c r="F106" i="34"/>
  <c r="F17" i="34"/>
  <c r="F18" i="34"/>
  <c r="F96" i="34" s="1"/>
  <c r="F19" i="34"/>
  <c r="F20" i="34"/>
  <c r="F22" i="34"/>
  <c r="F23" i="34"/>
  <c r="F24" i="34"/>
  <c r="F26" i="34"/>
  <c r="F27" i="34"/>
  <c r="F28" i="34"/>
  <c r="F29" i="34"/>
  <c r="F30" i="34"/>
  <c r="F31" i="34"/>
  <c r="F32" i="34"/>
  <c r="F35" i="34"/>
  <c r="F41" i="34"/>
  <c r="F42" i="34"/>
  <c r="F43" i="34"/>
  <c r="F44" i="34"/>
  <c r="F51" i="34"/>
  <c r="F52" i="34"/>
  <c r="F53" i="34"/>
  <c r="F54" i="34"/>
  <c r="F97" i="36" l="1"/>
  <c r="F113" i="36"/>
  <c r="F117" i="36"/>
  <c r="F120" i="36" s="1"/>
  <c r="F123" i="36" s="1"/>
  <c r="F112" i="34"/>
  <c r="F116" i="34" s="1"/>
  <c r="E23" i="35" s="1"/>
  <c r="F23" i="35" s="1"/>
  <c r="E25" i="35" l="1"/>
  <c r="F25" i="35" s="1"/>
  <c r="F27" i="35" s="1"/>
  <c r="F31" i="35" s="1"/>
  <c r="F34" i="35" s="1"/>
  <c r="F37" i="35" s="1"/>
  <c r="F119" i="34"/>
  <c r="F122" i="34" s="1"/>
</calcChain>
</file>

<file path=xl/sharedStrings.xml><?xml version="1.0" encoding="utf-8"?>
<sst xmlns="http://schemas.openxmlformats.org/spreadsheetml/2006/main" count="356" uniqueCount="139">
  <si>
    <t>U</t>
  </si>
  <si>
    <t>ft.</t>
  </si>
  <si>
    <t>ens</t>
  </si>
  <si>
    <t>ART.</t>
  </si>
  <si>
    <t>DÉSIGNATION DES TRAVAUX</t>
  </si>
  <si>
    <t>QTÉ</t>
  </si>
  <si>
    <t>P.U H.T</t>
  </si>
  <si>
    <t>P.T H.T</t>
  </si>
  <si>
    <t>T.V.A EN VIGUEUR DE 13% :</t>
  </si>
  <si>
    <t>- Nettoyage final :</t>
  </si>
  <si>
    <t>- Dossier d'exécution PHS et PAQ :</t>
  </si>
  <si>
    <t>- Préparation de chantier, amenée et repliement des installations :</t>
  </si>
  <si>
    <t>INC</t>
  </si>
  <si>
    <t>- Contrôle, réglage, épreuves et DOE :</t>
  </si>
  <si>
    <t>II</t>
  </si>
  <si>
    <t>2.1.1</t>
  </si>
  <si>
    <t>2.1.2</t>
  </si>
  <si>
    <t>2.1.3</t>
  </si>
  <si>
    <t>ft</t>
  </si>
  <si>
    <t>ml</t>
  </si>
  <si>
    <t>2.1</t>
  </si>
  <si>
    <t>Travaux de fouilles et de génie civil :</t>
  </si>
  <si>
    <t>Travaux de fouilles en tranchées :</t>
  </si>
  <si>
    <t>Chambres / regards de tirage :</t>
  </si>
  <si>
    <t>Liaisons équipotentielles :</t>
  </si>
  <si>
    <t>Eclairage fonctionnel :</t>
  </si>
  <si>
    <t>Fourreaux enterrés :</t>
  </si>
  <si>
    <t>Réseau de terre des masses et liaisons équipotentielles :</t>
  </si>
  <si>
    <t>Réseau de terre des masses :</t>
  </si>
  <si>
    <t>Câblages secondaires et alimentations électriques spécifiques :</t>
  </si>
  <si>
    <t>Appareillages électriques courants forts :</t>
  </si>
  <si>
    <t>2.2</t>
  </si>
  <si>
    <t>2.2.1</t>
  </si>
  <si>
    <t>2.2.2</t>
  </si>
  <si>
    <t>2.3</t>
  </si>
  <si>
    <t>2.4</t>
  </si>
  <si>
    <t>2.4.1</t>
  </si>
  <si>
    <t>III</t>
  </si>
  <si>
    <t>3.1</t>
  </si>
  <si>
    <t>3.2</t>
  </si>
  <si>
    <t>Sous-total HT - Chap II :</t>
  </si>
  <si>
    <t>Sous-total HT - Chap III :</t>
  </si>
  <si>
    <t xml:space="preserve">Travaux de téléphonie :  </t>
  </si>
  <si>
    <t>a</t>
  </si>
  <si>
    <t>b</t>
  </si>
  <si>
    <t>c</t>
  </si>
  <si>
    <t>d</t>
  </si>
  <si>
    <t>Détecteurs avertisseur autonome de fumée (DAAF) :</t>
  </si>
  <si>
    <t>Sous-total HT :</t>
  </si>
  <si>
    <t>TOTAL GÉNÉRAL H.T - ELECTRICITE COURANTS FORTS ET FAIBLES :</t>
  </si>
  <si>
    <t>TOTAL GÉNÉRAL T.T.C - ELECTRICITE COURANTS FORTS ET FAIBLES :</t>
  </si>
  <si>
    <t>- Fourreaux TPC Ø90mm de couleur rouge, pose en tranchées :</t>
  </si>
  <si>
    <t>2.2.3</t>
  </si>
  <si>
    <t>2.2.4</t>
  </si>
  <si>
    <t xml:space="preserve">Tableau électrique de logement : </t>
  </si>
  <si>
    <t>2.3.1</t>
  </si>
  <si>
    <t>Appliques lavabo LED CLII - Salle d'eau :</t>
  </si>
  <si>
    <t>Interrupteur de commande d'éclairage:</t>
  </si>
  <si>
    <t>Prises électriques :</t>
  </si>
  <si>
    <t>Prises de courant 2P+T - 10/16A - Conventionnelles encastrées :</t>
  </si>
  <si>
    <t>Prises de courant spécialisées 2P+T - 16A (Lave-linge et Sèche-linge) :</t>
  </si>
  <si>
    <t xml:space="preserve">Prises de courant spécialisées 2P+T - 10/16A  (Four - Réfrigérateur et lave-vaisselle) : </t>
  </si>
  <si>
    <t>Sorties câbles cuisine :</t>
  </si>
  <si>
    <t>Sortie câbles - 10/16A (hotte) :</t>
  </si>
  <si>
    <t>Sortie câbles - 20/32A (plaque de cuisson) :</t>
  </si>
  <si>
    <t>Interrupteur simple allumage et va et vient type conventionnel encastré :</t>
  </si>
  <si>
    <t>2.4.2</t>
  </si>
  <si>
    <t>2.4.3</t>
  </si>
  <si>
    <t>Interrupteur simple allumage étanche :</t>
  </si>
  <si>
    <t>Prises de courant 2P+T - 10/16A - Encastrées étanches :</t>
  </si>
  <si>
    <t>2.4.4</t>
  </si>
  <si>
    <t>Brasseurs d'air :</t>
  </si>
  <si>
    <t>2.4.5</t>
  </si>
  <si>
    <t>3.1.1</t>
  </si>
  <si>
    <t>3.1.2</t>
  </si>
  <si>
    <t>Essais – Contrôles – Réception OPT :</t>
  </si>
  <si>
    <t>TRAVAUX COURANTS FAIBLES</t>
  </si>
  <si>
    <t>Dossier réf 2023.13</t>
  </si>
  <si>
    <t>Réalisation de fouilles en déblais et rempblais, permettant d'assurer la pose des réseaux d'adduction CFO &amp; CFA en sous sol, comprenant :
- Ouverture et Fermeture de tranchée en terrain de toute nature de dimension moyenne 600x800mm,
- Lit de pose, réglage de fond de fouille et enrobage en sable fin 0/10°,
- Matériaux de remblais purgés et compactés par couches de 20cm,
- Matériaux avertisseurs,
Conformément au CCTP et toutes sujétions</t>
  </si>
  <si>
    <t>F&amp;P en tranchées des tubes et fourreaux d'adduction de courant forts et faibles des Ets. JANODUR et JANOFLEX ou similaire, pour :</t>
  </si>
  <si>
    <t>- Fourreaux TPC Ø63/40mm de couleur rouge, pose en tranchées :</t>
  </si>
  <si>
    <t>- Fourreaux PVC LST Ø42/45mm, pose en tranchées :</t>
  </si>
  <si>
    <t>Pour mémoire à la charge du lot de VRD :</t>
  </si>
  <si>
    <t>-</t>
  </si>
  <si>
    <t>PM - Lot VRD</t>
  </si>
  <si>
    <t>F&amp;P et raccordement d'un réseau de terre de fond de fouille en cuivre nu 25mm² (bouclage du bâtiment par ceinturage à fond de fouilles), comprenant les remontées de terre des masses et distribution dans les logements, la barrette de coupure basse :</t>
  </si>
  <si>
    <t>F&amp;P et raccordement de liaisons équipotentielles principales et secondaires des éléments métalliques et canalisations diverses des logements (salles d'eau), suivant la NFC 15.100 :</t>
  </si>
  <si>
    <t xml:space="preserve">Câble principal de branchement des logements : </t>
  </si>
  <si>
    <t>F&amp;P et raccordement d'un câble d'alimentation principal BT, de type U1000R2V - 3G25mm², depuis disjoncteur de branchement AGCP, des Ets. NEXANS ou similaire, vers le TD de chaque logement - Pose sous GC sous tranchées sous fourreaux et regard de tirage :</t>
  </si>
  <si>
    <t>- F&amp;P et raccordement de coffrets électriques de logement à intégrer en gaine GTL de 250mm le large d'indice de protection IP40 IK07 livré avec porte, de type DRIVIA des Ets. LEGRAND ou simialire :</t>
  </si>
  <si>
    <t>- F&amp;P d'une ensemble complet pour gaine GTL, compris goulotte à compartiment type DRIVIA des Ets. LEGRAND ou similaire avec couvercle et divers accessoires y/c coffrets de comminication avec prises 2P+T 10/16A intégrées :</t>
  </si>
  <si>
    <t>Câbles d’alimentations électriques spécifiques depuis le TD Logements :</t>
  </si>
  <si>
    <t>F&amp;P et raccordement de câbles de liaison et d'alimentations électriques spécifiques depuis le TD du logement, pour :</t>
  </si>
  <si>
    <t>- Alim spécifique pour VMC (cuisine) - Série U1000 R2V - 3G1,5mm² + VISTOP  :</t>
  </si>
  <si>
    <t>- Alim spécifique pour climatiseurs - Série U1000 R2V - 3G4mm² + VISTOP :</t>
  </si>
  <si>
    <t>- Alim spécifique pour chauffe-eau solaire - Série U1000 R2V - 3G2,5mm² + VISTOP :</t>
  </si>
  <si>
    <t>- Alim spécifique pour portail électrique - Série U1000 R2V - 3G2,5mm² :</t>
  </si>
  <si>
    <t>- Plus-value pour la F&amp;P de Chemin de câbles CFO &amp; CFA des Ets. NIEDAX ou similaire, comprenant les supports de fixation :</t>
  </si>
  <si>
    <t>F&amp;P et raccordement en câble série U1000 R2V 3Gx1,5mm² et 4x1,5mm² d'interrupteur simple allumage ou va et vient conventionnel encastré, comprenant le pot d'encastrement et accessoire de type DOOXIE des Ets LEGRAND ou similaire :</t>
  </si>
  <si>
    <t>F&amp;P et raccordement en câble série U1000 R2V 3G1,5mm² d'interrupteur simple allumage étanche encastré en maçonnerie, compris pot d'encastrement, type PLEXO 55 des Ets. LEGRAND ou similaire :</t>
  </si>
  <si>
    <t>F&amp;P et raccordement en câble série U1000 R2V 3G2,5mm², de prises 2P+T 10/ 16A conventionnelles encastrées en maçonnerie ou en cloisons sèches,  type DOOXIE des Ets LEGRAND ou similaire :</t>
  </si>
  <si>
    <t>F&amp;P et raccordement en câble série U1000 R2V 3G2,5mm² de prises étanches 2P+T 10/16A  encastrées, comprenant le pot d'encastrement,  type PLEXO blanc des Ets. LEGRAND ou similaire, coloris blanc :</t>
  </si>
  <si>
    <t>F&amp;P et raccordement en câble série U1000 R2V 3G2,5mm², de prises 2P+T 10/ 16A  pour Four, rédrigérateur et lave-linge) - Encastrées en maçonnerie ou en cloisons sèches,  type DOOXIE des Ets LEGRAND ou similaire :</t>
  </si>
  <si>
    <t>F&amp;P et raccordement en câble série U1000 R2V 3G2,5mm² pour hotte, d'une sortie câbles 10/16A, en maçonnerie ou cloison sèche :</t>
  </si>
  <si>
    <t>F&amp;P et raccordement en câble série U1000 R2V 3G6mm² pour plaque de cuisson, d'une sortie câbles 20/32A, en maçonnerie ou cloison sèche :</t>
  </si>
  <si>
    <t>Prises téléphoniques RJ45 :</t>
  </si>
  <si>
    <t>Pose et raccordement de la FO vers le PTO logement :</t>
  </si>
  <si>
    <t>Pose et raccordement d'une fibre optique (délivrée par l'OPT) entre la limite de propriété et le  PTO prévu au niveau du coffret de communication de la gaione GTL à l'entrée du logement - Pose sous conduit encastré :</t>
  </si>
  <si>
    <t>F&amp;P et raccordement en câble informatique FTP de CAT 6A de prises RJ45 encastrées en maçonnerie ou en cloisons sèches, type  DOOXIE des Ets LEGRAND ou similaire, compris certification :</t>
  </si>
  <si>
    <t>Contrôles essais et réception par les services de l'ONATI :</t>
  </si>
  <si>
    <t xml:space="preserve">F&amp;P de Détecteurs Avertisseurs Autonome de Fumée (DDAF) à détection optique de fumée conforme à la norme NF EN 14604 – Puissance sonore de 80dB des Ets. SCHNEIDER ou équivalent : </t>
  </si>
  <si>
    <t>TRAVAUX D'ELECTRICITE - COURANTS FORTS - LOGEMENT FONCTION - TYPE F5 :</t>
  </si>
  <si>
    <t>TOTAL GÉNÉRAL H.T - ELECTRICITE - LOGEMENT DE FONCTION - TYPE F5 :</t>
  </si>
  <si>
    <t>TOTAL GÉNÉRAL T.T.C - ELECTRICITE - LOGEMENT DE FONCTION - TYPE F5 :</t>
  </si>
  <si>
    <t>- Travaux d'électricité de courants forts et faibles pour la construction d'un logement de fonction de type F5 :</t>
  </si>
  <si>
    <t>- Travaux d'électricité de courants forts et faibles pour la construction d'un logement de fonction de type F4 :</t>
  </si>
  <si>
    <t>TRAVAUX D'ELECTRICITE - COURANTS FORTS - LOGEMENT FONCTION - TYPE F4 :</t>
  </si>
  <si>
    <t>TOTAL GÉNÉRAL H.T - ELECTRICITE - LOGEMENT DE FONCTION - TYPE F4 :</t>
  </si>
  <si>
    <t>TOTAL GÉNÉRAL T.T.C - ELECTRICITE - LOGEMENT DE FONCTION - TYPE F4 :</t>
  </si>
  <si>
    <t xml:space="preserve">Logements MAHINA </t>
  </si>
  <si>
    <t xml:space="preserve">Affaires Maritimes - Polynésies Française     </t>
  </si>
  <si>
    <t>3.1.3</t>
  </si>
  <si>
    <t>Brasseurs d'air sans point lumineux :</t>
  </si>
  <si>
    <t>Brasseurs d'air avec point lumineux :</t>
  </si>
  <si>
    <t>F&amp;P et raccordement en câble série U1000 R2V 3G1.5mm², de brasseurs d’air à Vitesses variables - Modèle à 3 pales, diam. 1,3m, avec suspente bélière, équipés de moteur 230 Volts - 60 Hz, entièrement capoté - Type NASSAU des Ets. FARO ou similaire, y/c variateurs électronique à 6 positions, selon CCTP et toutes sujétions :</t>
  </si>
  <si>
    <t>F&amp;P et raccordement en câble série U1000 R2V 3G1.5mm², de brasseurs d’air à Vitesses variables - Modèle à 4 pales, diam. 1,3m, avec suspente bélière, équipés de moteur 230 Volts - 60 Hz, entièrement capoté - Type HYDRA des Ets. FARO ou similaire, y/c variateurs électronique à 6 positions avec luminaire intégré et régulateur mural , selon CCTP et toutes sujétions :</t>
  </si>
  <si>
    <t>F&amp;P et raccordement en câble série U1000 R2V 3G1.5mm² d'applique Led de miroir SDB - 1x9W - CLII - IP44 de type KATE LED des Ets. ARIC ou similaire :</t>
  </si>
  <si>
    <t>PM</t>
  </si>
  <si>
    <t>I - GENARALITES :</t>
  </si>
  <si>
    <t xml:space="preserve">II - TRAVAUX D'ELECTRICITE COURANTS FORTS ET FAIBLES </t>
  </si>
  <si>
    <t>ESTIMATIF - DOSSIER DE CONSULTATION DES ENTREPRISES 
LOT 3A - ELECTRICITE COURANTS FORTS ET FAIBLES - LOGEMENT DE FONCTION TYPE F4</t>
  </si>
  <si>
    <t>ESTIMATIF - DOSSIER DE CONSULTATION DES ENTREPRISES 
LOT 3A - ELECTRICITE COURANTS FORTS ET FAIBLES - LOGEMENT DE FONCTION TYPE F5</t>
  </si>
  <si>
    <t xml:space="preserve">ESTIMATIF - LOT 3A - ELECTRICITE COURANTS FORTS ET FAIBLES   
DOSSIER DE CONSULTATION DES ENTREPRISES - RECAPITULATIF FINANCIER </t>
  </si>
  <si>
    <t>Hublots ronds 18W en intérieur 24W en extérieur :</t>
  </si>
  <si>
    <t>F&amp;P et raccordement en câble série U1000 R2V 3G1,5mm², de hublots LED 18W/24W - de type PASTILLA de chez DISANO IP65 IK07 3000K ou similaire :</t>
  </si>
  <si>
    <r>
      <rPr>
        <u/>
        <sz val="9"/>
        <rFont val="Arial"/>
        <family val="2"/>
      </rPr>
      <t>Eclairage LED 30W à détection - Garage logement :</t>
    </r>
    <r>
      <rPr>
        <sz val="9"/>
        <rFont val="Arial"/>
        <family val="2"/>
      </rPr>
      <t xml:space="preserve">
F&amp;P et raccordement en câble série U1000 R2V 3G1.5mm² de luminaires d’éclairage pour garage des logements à détection, de type étanche LED 30W IP65 – IK08 de 4000lms température de couleur de 4000°K avec vasque en polycarbonate, de type  1784 - Roda Basic de chez DISANO ou similaire  :</t>
    </r>
  </si>
  <si>
    <t>Inclus dans les prix unitaires</t>
  </si>
  <si>
    <t>PRO DCE - Lot 3A -Electricité - Jan 2026</t>
  </si>
  <si>
    <t>PRO DCE - Lot 3A - Electricité - Jan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</si>
</sst>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\ _F"/>
  </numFmts>
  <fonts count="49">
    <font>
      <sz val="10"/>
      <name val="Geneva"/>
    </font>
    <font>
      <sz val="10"/>
      <name val="Geneva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u/>
      <sz val="14"/>
      <name val="Arial"/>
      <family val="2"/>
    </font>
    <font>
      <b/>
      <sz val="18"/>
      <color indexed="62"/>
      <name val="Cambria"/>
      <family val="2"/>
    </font>
    <font>
      <u/>
      <sz val="10"/>
      <color indexed="12"/>
      <name val="Arial"/>
      <family val="2"/>
    </font>
    <font>
      <sz val="12"/>
      <name val="Times"/>
      <family val="1"/>
    </font>
    <font>
      <u/>
      <sz val="12"/>
      <color indexed="36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Tahoma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name val="Geneva"/>
    </font>
    <font>
      <i/>
      <sz val="9"/>
      <name val="Arial"/>
      <family val="2"/>
    </font>
    <font>
      <sz val="10"/>
      <name val="Verdana"/>
      <family val="2"/>
    </font>
    <font>
      <sz val="9"/>
      <color indexed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9"/>
      <name val="Geneva"/>
    </font>
    <font>
      <b/>
      <i/>
      <sz val="9"/>
      <name val="Arial"/>
      <family val="2"/>
    </font>
    <font>
      <i/>
      <sz val="10"/>
      <name val="Arial"/>
      <family val="2"/>
    </font>
    <font>
      <sz val="9"/>
      <color rgb="FF0000FF"/>
      <name val="Arial"/>
      <family val="2"/>
    </font>
    <font>
      <sz val="9"/>
      <color rgb="FF0070C0"/>
      <name val="Arial"/>
      <family val="2"/>
    </font>
    <font>
      <b/>
      <sz val="10"/>
      <color rgb="FF0000FF"/>
      <name val="Arial"/>
      <family val="2"/>
    </font>
    <font>
      <b/>
      <u/>
      <sz val="10"/>
      <color rgb="FF0000FF"/>
      <name val="Arial 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b/>
      <u/>
      <sz val="11"/>
      <color rgb="FF0000FF"/>
      <name val="Century Gothic"/>
      <family val="2"/>
    </font>
    <font>
      <b/>
      <u/>
      <sz val="10"/>
      <color rgb="FF0000FF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ashed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ashed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ashed">
        <color theme="0" tint="-0.499984740745262"/>
      </top>
      <bottom/>
      <diagonal/>
    </border>
    <border>
      <left/>
      <right style="thin">
        <color theme="0" tint="-0.499984740745262"/>
      </right>
      <top style="dashed">
        <color theme="0" tint="-0.499984740745262"/>
      </top>
      <bottom/>
      <diagonal/>
    </border>
    <border>
      <left style="thin">
        <color theme="0" tint="-0.499984740745262"/>
      </left>
      <right/>
      <top/>
      <bottom style="dashed">
        <color theme="0" tint="-0.499984740745262"/>
      </bottom>
      <diagonal/>
    </border>
    <border>
      <left/>
      <right style="thin">
        <color theme="0" tint="-0.499984740745262"/>
      </right>
      <top/>
      <bottom style="dashed">
        <color theme="0" tint="-0.499984740745262"/>
      </bottom>
      <diagonal/>
    </border>
    <border>
      <left style="thin">
        <color theme="0" tint="-0.499984740745262"/>
      </left>
      <right/>
      <top style="dashed">
        <color indexed="64"/>
      </top>
      <bottom/>
      <diagonal/>
    </border>
    <border>
      <left/>
      <right style="thin">
        <color theme="0" tint="-0.499984740745262"/>
      </right>
      <top style="dashed">
        <color indexed="64"/>
      </top>
      <bottom/>
      <diagonal/>
    </border>
    <border>
      <left style="thin">
        <color theme="0" tint="-0.499984740745262"/>
      </left>
      <right/>
      <top/>
      <bottom style="dashed">
        <color indexed="64"/>
      </bottom>
      <diagonal/>
    </border>
    <border>
      <left/>
      <right style="thin">
        <color theme="0" tint="-0.499984740745262"/>
      </right>
      <top/>
      <bottom style="dashed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</borders>
  <cellStyleXfs count="180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6" fillId="3" borderId="1" applyNumberFormat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3" fillId="6" borderId="3" applyNumberFormat="0" applyFon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1" fillId="0" borderId="0">
      <alignment horizontal="right" vertical="center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3" fillId="0" borderId="0" applyNumberForma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" fontId="1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3" fillId="0" borderId="0" applyNumberForma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9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15" borderId="0" applyNumberFormat="0" applyBorder="0" applyAlignment="0" applyProtection="0"/>
    <xf numFmtId="0" fontId="22" fillId="3" borderId="4" applyNumberFormat="0" applyAlignment="0" applyProtection="0"/>
    <xf numFmtId="0" fontId="22" fillId="3" borderId="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8" fillId="16" borderId="9" applyNumberFormat="0" applyAlignment="0" applyProtection="0"/>
  </cellStyleXfs>
  <cellXfs count="228">
    <xf numFmtId="0" fontId="0" fillId="0" borderId="0" xfId="0"/>
    <xf numFmtId="49" fontId="2" fillId="0" borderId="0" xfId="0" applyNumberFormat="1" applyFont="1" applyAlignment="1">
      <alignment horizontal="left" wrapText="1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2" fillId="0" borderId="0" xfId="0" quotePrefix="1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/>
    <xf numFmtId="3" fontId="5" fillId="0" borderId="0" xfId="0" applyNumberFormat="1" applyFont="1" applyAlignment="1">
      <alignment horizontal="right"/>
    </xf>
    <xf numFmtId="0" fontId="3" fillId="0" borderId="0" xfId="0" applyFont="1"/>
    <xf numFmtId="3" fontId="7" fillId="0" borderId="0" xfId="0" applyNumberFormat="1" applyFo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2" fillId="0" borderId="0" xfId="0" applyNumberFormat="1" applyFont="1"/>
    <xf numFmtId="3" fontId="2" fillId="17" borderId="0" xfId="0" applyNumberFormat="1" applyFont="1" applyFill="1"/>
    <xf numFmtId="3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0" fillId="0" borderId="0" xfId="0" applyFont="1" applyAlignment="1">
      <alignment vertical="center"/>
    </xf>
    <xf numFmtId="0" fontId="30" fillId="18" borderId="0" xfId="0" applyFont="1" applyFill="1" applyAlignment="1">
      <alignment vertical="center"/>
    </xf>
    <xf numFmtId="0" fontId="3" fillId="17" borderId="0" xfId="0" applyFont="1" applyFill="1" applyAlignment="1">
      <alignment vertical="center"/>
    </xf>
    <xf numFmtId="0" fontId="3" fillId="18" borderId="0" xfId="0" applyFont="1" applyFill="1" applyAlignment="1">
      <alignment vertical="center"/>
    </xf>
    <xf numFmtId="3" fontId="34" fillId="0" borderId="0" xfId="0" quotePrefix="1" applyNumberFormat="1" applyFont="1" applyAlignment="1">
      <alignment horizontal="right"/>
    </xf>
    <xf numFmtId="0" fontId="2" fillId="0" borderId="10" xfId="0" applyFont="1" applyBorder="1" applyAlignment="1">
      <alignment horizontal="left" vertical="top"/>
    </xf>
    <xf numFmtId="0" fontId="2" fillId="0" borderId="10" xfId="0" applyFont="1" applyBorder="1"/>
    <xf numFmtId="3" fontId="3" fillId="0" borderId="10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right"/>
    </xf>
    <xf numFmtId="3" fontId="3" fillId="0" borderId="10" xfId="0" quotePrefix="1" applyNumberFormat="1" applyFont="1" applyBorder="1" applyAlignment="1">
      <alignment horizontal="right"/>
    </xf>
    <xf numFmtId="3" fontId="3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5" fillId="0" borderId="0" xfId="0" applyFont="1"/>
    <xf numFmtId="3" fontId="30" fillId="17" borderId="11" xfId="0" applyNumberFormat="1" applyFont="1" applyFill="1" applyBorder="1" applyAlignment="1">
      <alignment horizontal="center" vertical="center"/>
    </xf>
    <xf numFmtId="3" fontId="3" fillId="17" borderId="12" xfId="0" applyNumberFormat="1" applyFont="1" applyFill="1" applyBorder="1" applyAlignment="1">
      <alignment horizontal="center" vertical="center"/>
    </xf>
    <xf numFmtId="3" fontId="3" fillId="17" borderId="11" xfId="0" applyNumberFormat="1" applyFont="1" applyFill="1" applyBorder="1" applyAlignment="1">
      <alignment horizontal="center" vertical="center"/>
    </xf>
    <xf numFmtId="0" fontId="5" fillId="19" borderId="13" xfId="0" quotePrefix="1" applyFont="1" applyFill="1" applyBorder="1" applyAlignment="1">
      <alignment vertical="top" wrapText="1"/>
    </xf>
    <xf numFmtId="0" fontId="5" fillId="19" borderId="13" xfId="0" quotePrefix="1" applyFont="1" applyFill="1" applyBorder="1" applyAlignment="1">
      <alignment vertical="top"/>
    </xf>
    <xf numFmtId="0" fontId="41" fillId="0" borderId="14" xfId="0" applyFont="1" applyBorder="1" applyAlignment="1">
      <alignment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right" vertical="center"/>
    </xf>
    <xf numFmtId="3" fontId="5" fillId="19" borderId="14" xfId="0" applyNumberFormat="1" applyFont="1" applyFill="1" applyBorder="1" applyAlignment="1">
      <alignment horizontal="center" vertical="center"/>
    </xf>
    <xf numFmtId="3" fontId="5" fillId="19" borderId="14" xfId="0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vertical="top" wrapText="1"/>
    </xf>
    <xf numFmtId="3" fontId="5" fillId="0" borderId="14" xfId="0" applyNumberFormat="1" applyFont="1" applyBorder="1" applyAlignment="1">
      <alignment vertical="center"/>
    </xf>
    <xf numFmtId="0" fontId="5" fillId="19" borderId="14" xfId="0" quotePrefix="1" applyFont="1" applyFill="1" applyBorder="1" applyAlignment="1">
      <alignment vertical="top" wrapText="1"/>
    </xf>
    <xf numFmtId="3" fontId="34" fillId="17" borderId="15" xfId="0" applyNumberFormat="1" applyFont="1" applyFill="1" applyBorder="1" applyAlignment="1">
      <alignment horizontal="right" vertical="top"/>
    </xf>
    <xf numFmtId="3" fontId="34" fillId="17" borderId="16" xfId="0" applyNumberFormat="1" applyFont="1" applyFill="1" applyBorder="1" applyAlignment="1">
      <alignment horizontal="right" vertical="top"/>
    </xf>
    <xf numFmtId="49" fontId="30" fillId="17" borderId="17" xfId="0" applyNumberFormat="1" applyFont="1" applyFill="1" applyBorder="1" applyAlignment="1">
      <alignment vertical="center"/>
    </xf>
    <xf numFmtId="3" fontId="30" fillId="17" borderId="15" xfId="0" applyNumberFormat="1" applyFont="1" applyFill="1" applyBorder="1" applyAlignment="1">
      <alignment horizontal="right" vertical="center"/>
    </xf>
    <xf numFmtId="49" fontId="2" fillId="0" borderId="18" xfId="0" applyNumberFormat="1" applyFont="1" applyBorder="1" applyAlignment="1">
      <alignment vertical="center"/>
    </xf>
    <xf numFmtId="49" fontId="3" fillId="17" borderId="19" xfId="0" applyNumberFormat="1" applyFont="1" applyFill="1" applyBorder="1" applyAlignment="1">
      <alignment horizontal="left" vertical="center"/>
    </xf>
    <xf numFmtId="3" fontId="3" fillId="17" borderId="16" xfId="0" applyNumberFormat="1" applyFont="1" applyFill="1" applyBorder="1" applyAlignment="1">
      <alignment horizontal="right" vertical="center"/>
    </xf>
    <xf numFmtId="49" fontId="3" fillId="17" borderId="17" xfId="0" applyNumberFormat="1" applyFont="1" applyFill="1" applyBorder="1" applyAlignment="1">
      <alignment horizontal="left" vertical="center"/>
    </xf>
    <xf numFmtId="3" fontId="3" fillId="17" borderId="15" xfId="0" applyNumberFormat="1" applyFont="1" applyFill="1" applyBorder="1" applyAlignment="1">
      <alignment horizontal="right" vertical="center"/>
    </xf>
    <xf numFmtId="49" fontId="40" fillId="0" borderId="20" xfId="0" applyNumberFormat="1" applyFont="1" applyBorder="1" applyAlignment="1">
      <alignment horizontal="right" vertical="center"/>
    </xf>
    <xf numFmtId="0" fontId="5" fillId="0" borderId="14" xfId="0" quotePrefix="1" applyFont="1" applyBorder="1" applyAlignment="1">
      <alignment vertical="top" wrapText="1"/>
    </xf>
    <xf numFmtId="0" fontId="36" fillId="0" borderId="14" xfId="0" applyFont="1" applyBorder="1" applyAlignment="1">
      <alignment vertical="top"/>
    </xf>
    <xf numFmtId="3" fontId="5" fillId="0" borderId="14" xfId="107" applyNumberFormat="1" applyFont="1" applyBorder="1" applyAlignment="1">
      <alignment horizontal="center" vertical="center"/>
    </xf>
    <xf numFmtId="3" fontId="5" fillId="0" borderId="14" xfId="107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5" fillId="0" borderId="14" xfId="107" quotePrefix="1" applyFont="1" applyBorder="1" applyAlignment="1">
      <alignment vertical="top" wrapText="1"/>
    </xf>
    <xf numFmtId="49" fontId="36" fillId="0" borderId="14" xfId="0" applyNumberFormat="1" applyFont="1" applyBorder="1" applyAlignment="1">
      <alignment vertical="top"/>
    </xf>
    <xf numFmtId="0" fontId="36" fillId="0" borderId="14" xfId="0" applyFont="1" applyBorder="1" applyAlignment="1">
      <alignment vertical="center"/>
    </xf>
    <xf numFmtId="3" fontId="42" fillId="0" borderId="14" xfId="107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right" vertical="center" wrapText="1"/>
    </xf>
    <xf numFmtId="0" fontId="36" fillId="0" borderId="14" xfId="0" quotePrefix="1" applyFont="1" applyBorder="1" applyAlignment="1">
      <alignment vertical="top" wrapText="1"/>
    </xf>
    <xf numFmtId="0" fontId="5" fillId="0" borderId="14" xfId="0" applyFont="1" applyBorder="1" applyAlignment="1">
      <alignment horizontal="center" vertical="center"/>
    </xf>
    <xf numFmtId="0" fontId="36" fillId="0" borderId="14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3" fontId="5" fillId="0" borderId="21" xfId="107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right" vertical="center"/>
    </xf>
    <xf numFmtId="0" fontId="33" fillId="0" borderId="22" xfId="0" applyFont="1" applyBorder="1" applyAlignment="1">
      <alignment vertical="top" wrapText="1"/>
    </xf>
    <xf numFmtId="3" fontId="33" fillId="0" borderId="22" xfId="107" applyNumberFormat="1" applyFont="1" applyBorder="1" applyAlignment="1">
      <alignment horizontal="center" vertical="center"/>
    </xf>
    <xf numFmtId="3" fontId="33" fillId="0" borderId="22" xfId="0" applyNumberFormat="1" applyFont="1" applyBorder="1" applyAlignment="1">
      <alignment horizontal="center" vertical="center"/>
    </xf>
    <xf numFmtId="3" fontId="39" fillId="0" borderId="0" xfId="0" applyNumberFormat="1" applyFont="1"/>
    <xf numFmtId="0" fontId="5" fillId="19" borderId="0" xfId="0" applyFont="1" applyFill="1" applyAlignment="1">
      <alignment vertical="center" wrapText="1"/>
    </xf>
    <xf numFmtId="0" fontId="37" fillId="19" borderId="14" xfId="0" quotePrefix="1" applyFont="1" applyFill="1" applyBorder="1" applyAlignment="1">
      <alignment vertical="top" wrapText="1"/>
    </xf>
    <xf numFmtId="0" fontId="36" fillId="0" borderId="14" xfId="0" applyFont="1" applyBorder="1" applyAlignment="1">
      <alignment horizontal="justify" vertical="center"/>
    </xf>
    <xf numFmtId="3" fontId="5" fillId="20" borderId="14" xfId="0" applyNumberFormat="1" applyFont="1" applyFill="1" applyBorder="1" applyAlignment="1">
      <alignment horizontal="center" vertical="center"/>
    </xf>
    <xf numFmtId="0" fontId="5" fillId="19" borderId="14" xfId="0" quotePrefix="1" applyFont="1" applyFill="1" applyBorder="1" applyAlignment="1">
      <alignment vertical="top"/>
    </xf>
    <xf numFmtId="0" fontId="3" fillId="0" borderId="14" xfId="0" quotePrefix="1" applyFont="1" applyBorder="1" applyAlignment="1">
      <alignment horizontal="left" vertical="center" wrapText="1"/>
    </xf>
    <xf numFmtId="0" fontId="37" fillId="0" borderId="14" xfId="0" applyFont="1" applyBorder="1" applyAlignment="1">
      <alignment horizontal="justify" vertical="center"/>
    </xf>
    <xf numFmtId="0" fontId="5" fillId="20" borderId="14" xfId="0" applyFont="1" applyFill="1" applyBorder="1" applyAlignment="1">
      <alignment vertical="top" wrapText="1"/>
    </xf>
    <xf numFmtId="165" fontId="5" fillId="0" borderId="14" xfId="0" applyNumberFormat="1" applyFont="1" applyBorder="1" applyAlignment="1">
      <alignment vertical="center" wrapText="1"/>
    </xf>
    <xf numFmtId="3" fontId="5" fillId="0" borderId="14" xfId="70" applyNumberFormat="1" applyFont="1" applyFill="1" applyBorder="1" applyAlignment="1">
      <alignment horizontal="right" vertical="center"/>
    </xf>
    <xf numFmtId="0" fontId="38" fillId="0" borderId="14" xfId="0" applyFont="1" applyBorder="1" applyAlignment="1">
      <alignment horizontal="center" vertical="center"/>
    </xf>
    <xf numFmtId="3" fontId="38" fillId="0" borderId="14" xfId="0" applyNumberFormat="1" applyFont="1" applyBorder="1" applyAlignment="1">
      <alignment vertical="center"/>
    </xf>
    <xf numFmtId="3" fontId="34" fillId="17" borderId="23" xfId="0" applyNumberFormat="1" applyFont="1" applyFill="1" applyBorder="1" applyAlignment="1">
      <alignment horizontal="center" vertical="top"/>
    </xf>
    <xf numFmtId="3" fontId="34" fillId="17" borderId="23" xfId="0" applyNumberFormat="1" applyFont="1" applyFill="1" applyBorder="1" applyAlignment="1">
      <alignment horizontal="right" vertical="top"/>
    </xf>
    <xf numFmtId="3" fontId="34" fillId="17" borderId="24" xfId="0" applyNumberFormat="1" applyFont="1" applyFill="1" applyBorder="1" applyAlignment="1">
      <alignment horizontal="center" vertical="top"/>
    </xf>
    <xf numFmtId="3" fontId="34" fillId="17" borderId="24" xfId="0" applyNumberFormat="1" applyFont="1" applyFill="1" applyBorder="1" applyAlignment="1">
      <alignment horizontal="right" vertical="top"/>
    </xf>
    <xf numFmtId="3" fontId="5" fillId="0" borderId="25" xfId="0" applyNumberFormat="1" applyFont="1" applyBorder="1" applyAlignment="1">
      <alignment horizontal="center" vertical="center"/>
    </xf>
    <xf numFmtId="3" fontId="5" fillId="19" borderId="25" xfId="0" applyNumberFormat="1" applyFont="1" applyFill="1" applyBorder="1" applyAlignment="1">
      <alignment horizontal="center" vertical="center"/>
    </xf>
    <xf numFmtId="3" fontId="5" fillId="19" borderId="25" xfId="0" applyNumberFormat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/>
    <xf numFmtId="3" fontId="2" fillId="0" borderId="0" xfId="0" applyNumberFormat="1" applyFont="1" applyAlignment="1">
      <alignment horizontal="right" vertical="top"/>
    </xf>
    <xf numFmtId="0" fontId="36" fillId="0" borderId="26" xfId="0" applyFont="1" applyBorder="1" applyAlignment="1">
      <alignment horizontal="justify" vertical="center"/>
    </xf>
    <xf numFmtId="0" fontId="41" fillId="0" borderId="26" xfId="0" applyFont="1" applyBorder="1" applyAlignment="1">
      <alignment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right" vertical="center"/>
    </xf>
    <xf numFmtId="0" fontId="33" fillId="19" borderId="27" xfId="0" quotePrefix="1" applyFont="1" applyFill="1" applyBorder="1" applyAlignment="1">
      <alignment vertical="top" wrapText="1"/>
    </xf>
    <xf numFmtId="3" fontId="33" fillId="0" borderId="27" xfId="0" applyNumberFormat="1" applyFont="1" applyBorder="1" applyAlignment="1">
      <alignment horizontal="center" vertical="center"/>
    </xf>
    <xf numFmtId="3" fontId="33" fillId="20" borderId="27" xfId="0" quotePrefix="1" applyNumberFormat="1" applyFont="1" applyFill="1" applyBorder="1" applyAlignment="1">
      <alignment horizontal="center" vertical="center"/>
    </xf>
    <xf numFmtId="3" fontId="33" fillId="19" borderId="27" xfId="0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right" vertical="top"/>
    </xf>
    <xf numFmtId="0" fontId="5" fillId="0" borderId="14" xfId="107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3" fontId="5" fillId="0" borderId="18" xfId="0" applyNumberFormat="1" applyFont="1" applyBorder="1" applyAlignment="1">
      <alignment horizontal="right" vertical="center"/>
    </xf>
    <xf numFmtId="3" fontId="5" fillId="0" borderId="14" xfId="0" applyNumberFormat="1" applyFont="1" applyBorder="1"/>
    <xf numFmtId="3" fontId="5" fillId="0" borderId="14" xfId="107" applyNumberFormat="1" applyFont="1" applyBorder="1" applyAlignment="1">
      <alignment horizontal="right" vertical="center"/>
    </xf>
    <xf numFmtId="3" fontId="33" fillId="0" borderId="22" xfId="0" quotePrefix="1" applyNumberFormat="1" applyFont="1" applyBorder="1" applyAlignment="1">
      <alignment horizontal="right" vertical="center"/>
    </xf>
    <xf numFmtId="49" fontId="2" fillId="17" borderId="28" xfId="0" applyNumberFormat="1" applyFont="1" applyFill="1" applyBorder="1" applyAlignment="1">
      <alignment horizontal="center" vertical="center" wrapText="1"/>
    </xf>
    <xf numFmtId="49" fontId="2" fillId="17" borderId="29" xfId="0" applyNumberFormat="1" applyFont="1" applyFill="1" applyBorder="1" applyAlignment="1">
      <alignment horizontal="center" vertical="center"/>
    </xf>
    <xf numFmtId="3" fontId="2" fillId="17" borderId="29" xfId="0" applyNumberFormat="1" applyFont="1" applyFill="1" applyBorder="1" applyAlignment="1">
      <alignment horizontal="center" vertical="center"/>
    </xf>
    <xf numFmtId="3" fontId="2" fillId="17" borderId="29" xfId="0" applyNumberFormat="1" applyFont="1" applyFill="1" applyBorder="1" applyAlignment="1">
      <alignment horizontal="center" vertical="center" wrapText="1"/>
    </xf>
    <xf numFmtId="3" fontId="2" fillId="17" borderId="30" xfId="0" applyNumberFormat="1" applyFont="1" applyFill="1" applyBorder="1" applyAlignment="1">
      <alignment horizontal="center" vertical="center"/>
    </xf>
    <xf numFmtId="3" fontId="5" fillId="0" borderId="20" xfId="0" applyNumberFormat="1" applyFont="1" applyBorder="1" applyAlignment="1">
      <alignment horizontal="right" vertical="center"/>
    </xf>
    <xf numFmtId="49" fontId="7" fillId="0" borderId="18" xfId="0" applyNumberFormat="1" applyFont="1" applyBorder="1" applyAlignment="1">
      <alignment horizontal="right" vertical="top"/>
    </xf>
    <xf numFmtId="49" fontId="5" fillId="0" borderId="18" xfId="0" applyNumberFormat="1" applyFont="1" applyBorder="1" applyAlignment="1">
      <alignment horizontal="right" vertical="top"/>
    </xf>
    <xf numFmtId="49" fontId="7" fillId="0" borderId="18" xfId="0" applyNumberFormat="1" applyFont="1" applyBorder="1" applyAlignment="1">
      <alignment horizontal="center"/>
    </xf>
    <xf numFmtId="49" fontId="5" fillId="0" borderId="31" xfId="0" applyNumberFormat="1" applyFont="1" applyBorder="1" applyAlignment="1">
      <alignment horizontal="right" vertical="top"/>
    </xf>
    <xf numFmtId="3" fontId="5" fillId="0" borderId="32" xfId="0" applyNumberFormat="1" applyFont="1" applyBorder="1" applyAlignment="1">
      <alignment horizontal="right" vertical="center"/>
    </xf>
    <xf numFmtId="49" fontId="39" fillId="0" borderId="33" xfId="0" applyNumberFormat="1" applyFont="1" applyBorder="1" applyAlignment="1">
      <alignment horizontal="center"/>
    </xf>
    <xf numFmtId="3" fontId="33" fillId="0" borderId="34" xfId="0" applyNumberFormat="1" applyFont="1" applyBorder="1" applyAlignment="1">
      <alignment horizontal="right" vertical="center"/>
    </xf>
    <xf numFmtId="0" fontId="5" fillId="0" borderId="18" xfId="0" quotePrefix="1" applyFont="1" applyBorder="1" applyAlignment="1">
      <alignment horizontal="right" vertical="top" wrapText="1"/>
    </xf>
    <xf numFmtId="3" fontId="5" fillId="0" borderId="20" xfId="0" applyNumberFormat="1" applyFont="1" applyBorder="1" applyAlignment="1">
      <alignment vertical="center"/>
    </xf>
    <xf numFmtId="0" fontId="5" fillId="0" borderId="18" xfId="0" applyFont="1" applyBorder="1" applyAlignment="1">
      <alignment horizontal="right" vertical="top"/>
    </xf>
    <xf numFmtId="3" fontId="5" fillId="0" borderId="20" xfId="7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right" vertical="top" wrapText="1"/>
    </xf>
    <xf numFmtId="0" fontId="5" fillId="0" borderId="18" xfId="0" applyFont="1" applyBorder="1" applyAlignment="1">
      <alignment horizontal="right"/>
    </xf>
    <xf numFmtId="0" fontId="5" fillId="0" borderId="18" xfId="0" applyFont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14" xfId="107" applyFont="1" applyBorder="1" applyAlignment="1">
      <alignment horizontal="right" vertical="top"/>
    </xf>
    <xf numFmtId="0" fontId="5" fillId="0" borderId="35" xfId="0" applyFont="1" applyBorder="1" applyAlignment="1">
      <alignment horizontal="right" vertical="top"/>
    </xf>
    <xf numFmtId="3" fontId="5" fillId="0" borderId="36" xfId="0" applyNumberFormat="1" applyFont="1" applyBorder="1" applyAlignment="1">
      <alignment horizontal="right" vertical="center"/>
    </xf>
    <xf numFmtId="0" fontId="33" fillId="0" borderId="37" xfId="0" applyFont="1" applyBorder="1" applyAlignment="1">
      <alignment horizontal="right" vertical="top"/>
    </xf>
    <xf numFmtId="3" fontId="33" fillId="0" borderId="38" xfId="0" applyNumberFormat="1" applyFont="1" applyBorder="1" applyAlignment="1">
      <alignment horizontal="right" vertical="center"/>
    </xf>
    <xf numFmtId="3" fontId="5" fillId="0" borderId="39" xfId="0" applyNumberFormat="1" applyFont="1" applyBorder="1" applyAlignment="1">
      <alignment horizontal="right" vertical="center"/>
    </xf>
    <xf numFmtId="49" fontId="31" fillId="17" borderId="17" xfId="0" applyNumberFormat="1" applyFont="1" applyFill="1" applyBorder="1" applyAlignment="1">
      <alignment horizontal="center" vertical="center"/>
    </xf>
    <xf numFmtId="49" fontId="6" fillId="17" borderId="19" xfId="0" applyNumberFormat="1" applyFont="1" applyFill="1" applyBorder="1" applyAlignment="1">
      <alignment horizontal="center" vertical="center"/>
    </xf>
    <xf numFmtId="49" fontId="6" fillId="17" borderId="17" xfId="0" applyNumberFormat="1" applyFont="1" applyFill="1" applyBorder="1" applyAlignment="1">
      <alignment horizontal="center" vertical="center"/>
    </xf>
    <xf numFmtId="3" fontId="3" fillId="0" borderId="20" xfId="0" applyNumberFormat="1" applyFont="1" applyBorder="1" applyAlignment="1">
      <alignment horizontal="right" vertical="center"/>
    </xf>
    <xf numFmtId="49" fontId="4" fillId="17" borderId="17" xfId="0" applyNumberFormat="1" applyFont="1" applyFill="1" applyBorder="1" applyAlignment="1">
      <alignment horizontal="center" vertical="center"/>
    </xf>
    <xf numFmtId="49" fontId="31" fillId="17" borderId="40" xfId="0" applyNumberFormat="1" applyFont="1" applyFill="1" applyBorder="1" applyAlignment="1">
      <alignment horizontal="center" vertical="center"/>
    </xf>
    <xf numFmtId="49" fontId="30" fillId="17" borderId="40" xfId="0" applyNumberFormat="1" applyFont="1" applyFill="1" applyBorder="1" applyAlignment="1">
      <alignment vertical="center"/>
    </xf>
    <xf numFmtId="3" fontId="30" fillId="17" borderId="41" xfId="0" applyNumberFormat="1" applyFont="1" applyFill="1" applyBorder="1" applyAlignment="1">
      <alignment horizontal="center" vertical="center"/>
    </xf>
    <xf numFmtId="3" fontId="30" fillId="17" borderId="42" xfId="0" applyNumberFormat="1" applyFont="1" applyFill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49" fontId="43" fillId="19" borderId="18" xfId="0" applyNumberFormat="1" applyFont="1" applyFill="1" applyBorder="1" applyAlignment="1">
      <alignment horizontal="center" vertical="top"/>
    </xf>
    <xf numFmtId="0" fontId="44" fillId="0" borderId="43" xfId="0" applyFont="1" applyBorder="1"/>
    <xf numFmtId="3" fontId="41" fillId="0" borderId="43" xfId="0" applyNumberFormat="1" applyFont="1" applyBorder="1" applyAlignment="1">
      <alignment horizontal="center" vertical="center"/>
    </xf>
    <xf numFmtId="3" fontId="41" fillId="0" borderId="43" xfId="0" applyNumberFormat="1" applyFont="1" applyBorder="1" applyAlignment="1">
      <alignment horizontal="right" vertical="center"/>
    </xf>
    <xf numFmtId="3" fontId="41" fillId="0" borderId="20" xfId="0" applyNumberFormat="1" applyFont="1" applyBorder="1" applyAlignment="1">
      <alignment horizontal="right" vertical="center"/>
    </xf>
    <xf numFmtId="3" fontId="45" fillId="0" borderId="0" xfId="0" applyNumberFormat="1" applyFont="1"/>
    <xf numFmtId="0" fontId="7" fillId="0" borderId="44" xfId="0" applyFont="1" applyBorder="1" applyAlignment="1">
      <alignment horizontal="right"/>
    </xf>
    <xf numFmtId="0" fontId="5" fillId="0" borderId="44" xfId="0" quotePrefix="1" applyFont="1" applyBorder="1" applyAlignment="1">
      <alignment vertical="top" wrapText="1"/>
    </xf>
    <xf numFmtId="3" fontId="5" fillId="0" borderId="44" xfId="0" applyNumberFormat="1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right" vertical="center"/>
    </xf>
    <xf numFmtId="3" fontId="5" fillId="0" borderId="44" xfId="0" applyNumberFormat="1" applyFont="1" applyBorder="1" applyAlignment="1">
      <alignment vertical="center"/>
    </xf>
    <xf numFmtId="0" fontId="5" fillId="0" borderId="31" xfId="0" applyFont="1" applyBorder="1" applyAlignment="1">
      <alignment horizontal="right" vertical="top"/>
    </xf>
    <xf numFmtId="49" fontId="36" fillId="0" borderId="26" xfId="0" quotePrefix="1" applyNumberFormat="1" applyFont="1" applyBorder="1" applyAlignment="1">
      <alignment vertical="top"/>
    </xf>
    <xf numFmtId="3" fontId="5" fillId="0" borderId="26" xfId="0" applyNumberFormat="1" applyFont="1" applyBorder="1" applyAlignment="1">
      <alignment vertical="center"/>
    </xf>
    <xf numFmtId="0" fontId="5" fillId="0" borderId="33" xfId="0" applyFont="1" applyBorder="1" applyAlignment="1">
      <alignment horizontal="right"/>
    </xf>
    <xf numFmtId="0" fontId="5" fillId="0" borderId="27" xfId="0" applyFont="1" applyBorder="1" applyAlignment="1">
      <alignment vertical="top" wrapText="1"/>
    </xf>
    <xf numFmtId="3" fontId="5" fillId="0" borderId="27" xfId="0" applyNumberFormat="1" applyFont="1" applyBorder="1" applyAlignment="1">
      <alignment horizontal="center" vertical="center"/>
    </xf>
    <xf numFmtId="3" fontId="5" fillId="0" borderId="27" xfId="0" quotePrefix="1" applyNumberFormat="1" applyFont="1" applyBorder="1" applyAlignment="1">
      <alignment horizontal="center" vertical="center"/>
    </xf>
    <xf numFmtId="3" fontId="5" fillId="0" borderId="27" xfId="0" quotePrefix="1" applyNumberFormat="1" applyFont="1" applyBorder="1" applyAlignment="1">
      <alignment vertical="center"/>
    </xf>
    <xf numFmtId="3" fontId="5" fillId="0" borderId="34" xfId="0" applyNumberFormat="1" applyFont="1" applyBorder="1" applyAlignment="1">
      <alignment horizontal="right" vertical="center"/>
    </xf>
    <xf numFmtId="49" fontId="46" fillId="0" borderId="18" xfId="0" applyNumberFormat="1" applyFont="1" applyBorder="1" applyAlignment="1">
      <alignment horizontal="right" vertical="top"/>
    </xf>
    <xf numFmtId="0" fontId="46" fillId="19" borderId="14" xfId="0" quotePrefix="1" applyFont="1" applyFill="1" applyBorder="1" applyAlignment="1">
      <alignment vertical="top" wrapText="1"/>
    </xf>
    <xf numFmtId="3" fontId="43" fillId="0" borderId="14" xfId="0" applyNumberFormat="1" applyFont="1" applyBorder="1" applyAlignment="1">
      <alignment horizontal="right" vertical="center" wrapText="1"/>
    </xf>
    <xf numFmtId="3" fontId="43" fillId="0" borderId="20" xfId="0" applyNumberFormat="1" applyFont="1" applyBorder="1" applyAlignment="1">
      <alignment horizontal="right" vertical="center" wrapText="1"/>
    </xf>
    <xf numFmtId="3" fontId="46" fillId="0" borderId="0" xfId="0" applyNumberFormat="1" applyFont="1" applyAlignment="1">
      <alignment vertical="center"/>
    </xf>
    <xf numFmtId="0" fontId="46" fillId="0" borderId="14" xfId="0" applyFont="1" applyBorder="1" applyAlignment="1">
      <alignment horizontal="center"/>
    </xf>
    <xf numFmtId="3" fontId="46" fillId="0" borderId="14" xfId="0" applyNumberFormat="1" applyFont="1" applyBorder="1" applyAlignment="1">
      <alignment horizontal="center" vertical="center"/>
    </xf>
    <xf numFmtId="3" fontId="46" fillId="0" borderId="14" xfId="0" applyNumberFormat="1" applyFont="1" applyBorder="1" applyAlignment="1">
      <alignment horizontal="right" vertical="center"/>
    </xf>
    <xf numFmtId="0" fontId="41" fillId="19" borderId="13" xfId="0" quotePrefix="1" applyFont="1" applyFill="1" applyBorder="1" applyAlignment="1">
      <alignment vertical="top" wrapText="1"/>
    </xf>
    <xf numFmtId="3" fontId="41" fillId="0" borderId="0" xfId="0" applyNumberFormat="1" applyFont="1" applyAlignment="1">
      <alignment vertical="center"/>
    </xf>
    <xf numFmtId="49" fontId="43" fillId="0" borderId="18" xfId="0" applyNumberFormat="1" applyFont="1" applyBorder="1" applyAlignment="1">
      <alignment vertical="center"/>
    </xf>
    <xf numFmtId="49" fontId="43" fillId="0" borderId="20" xfId="0" applyNumberFormat="1" applyFont="1" applyBorder="1" applyAlignment="1">
      <alignment horizontal="right" vertical="center"/>
    </xf>
    <xf numFmtId="0" fontId="46" fillId="0" borderId="0" xfId="0" applyFont="1" applyAlignment="1">
      <alignment vertical="center"/>
    </xf>
    <xf numFmtId="49" fontId="43" fillId="0" borderId="18" xfId="0" applyNumberFormat="1" applyFont="1" applyBorder="1" applyAlignment="1">
      <alignment horizontal="center" vertical="top"/>
    </xf>
    <xf numFmtId="0" fontId="47" fillId="0" borderId="14" xfId="0" applyFont="1" applyBorder="1" applyAlignment="1">
      <alignment horizontal="justify" vertical="center"/>
    </xf>
    <xf numFmtId="3" fontId="41" fillId="0" borderId="14" xfId="0" applyNumberFormat="1" applyFont="1" applyBorder="1" applyAlignment="1">
      <alignment horizontal="center" vertical="center"/>
    </xf>
    <xf numFmtId="3" fontId="41" fillId="0" borderId="14" xfId="0" applyNumberFormat="1" applyFont="1" applyBorder="1" applyAlignment="1">
      <alignment horizontal="right" vertical="center"/>
    </xf>
    <xf numFmtId="49" fontId="43" fillId="0" borderId="0" xfId="0" applyNumberFormat="1" applyFont="1" applyAlignment="1">
      <alignment vertical="center"/>
    </xf>
    <xf numFmtId="3" fontId="43" fillId="0" borderId="20" xfId="0" applyNumberFormat="1" applyFont="1" applyBorder="1" applyAlignment="1">
      <alignment horizontal="right" vertical="center"/>
    </xf>
    <xf numFmtId="49" fontId="41" fillId="0" borderId="18" xfId="0" applyNumberFormat="1" applyFont="1" applyBorder="1" applyAlignment="1">
      <alignment horizontal="right" vertical="top"/>
    </xf>
    <xf numFmtId="0" fontId="5" fillId="0" borderId="14" xfId="114" applyFont="1" applyBorder="1" applyAlignment="1">
      <alignment horizontal="right" vertical="top"/>
    </xf>
    <xf numFmtId="49" fontId="31" fillId="17" borderId="23" xfId="0" applyNumberFormat="1" applyFont="1" applyFill="1" applyBorder="1" applyAlignment="1">
      <alignment horizontal="center" vertical="center"/>
    </xf>
    <xf numFmtId="49" fontId="43" fillId="0" borderId="14" xfId="0" applyNumberFormat="1" applyFont="1" applyBorder="1" applyAlignment="1">
      <alignment vertical="center"/>
    </xf>
    <xf numFmtId="49" fontId="6" fillId="17" borderId="24" xfId="0" applyNumberFormat="1" applyFont="1" applyFill="1" applyBorder="1" applyAlignment="1">
      <alignment horizontal="center" vertical="center"/>
    </xf>
    <xf numFmtId="49" fontId="6" fillId="17" borderId="23" xfId="0" applyNumberFormat="1" applyFont="1" applyFill="1" applyBorder="1" applyAlignment="1">
      <alignment horizontal="center" vertical="center"/>
    </xf>
    <xf numFmtId="49" fontId="2" fillId="0" borderId="14" xfId="0" applyNumberFormat="1" applyFont="1" applyBorder="1" applyAlignment="1">
      <alignment vertical="center"/>
    </xf>
    <xf numFmtId="49" fontId="4" fillId="17" borderId="23" xfId="0" applyNumberFormat="1" applyFont="1" applyFill="1" applyBorder="1" applyAlignment="1">
      <alignment horizontal="center" vertical="center"/>
    </xf>
    <xf numFmtId="49" fontId="31" fillId="17" borderId="46" xfId="0" applyNumberFormat="1" applyFont="1" applyFill="1" applyBorder="1" applyAlignment="1">
      <alignment horizontal="center" vertical="center"/>
    </xf>
    <xf numFmtId="49" fontId="2" fillId="17" borderId="47" xfId="0" applyNumberFormat="1" applyFont="1" applyFill="1" applyBorder="1" applyAlignment="1">
      <alignment horizontal="center" vertical="center"/>
    </xf>
    <xf numFmtId="0" fontId="5" fillId="0" borderId="18" xfId="0" quotePrefix="1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19" borderId="18" xfId="0" quotePrefix="1" applyFont="1" applyFill="1" applyBorder="1" applyAlignment="1">
      <alignment vertical="top" wrapText="1"/>
    </xf>
    <xf numFmtId="0" fontId="46" fillId="19" borderId="18" xfId="0" quotePrefix="1" applyFont="1" applyFill="1" applyBorder="1" applyAlignment="1">
      <alignment vertical="top" wrapText="1"/>
    </xf>
    <xf numFmtId="3" fontId="2" fillId="17" borderId="48" xfId="0" applyNumberFormat="1" applyFont="1" applyFill="1" applyBorder="1" applyAlignment="1">
      <alignment horizontal="center" vertical="center"/>
    </xf>
    <xf numFmtId="3" fontId="2" fillId="17" borderId="48" xfId="0" applyNumberFormat="1" applyFont="1" applyFill="1" applyBorder="1" applyAlignment="1">
      <alignment horizontal="center" vertical="center" wrapText="1"/>
    </xf>
    <xf numFmtId="3" fontId="41" fillId="0" borderId="26" xfId="0" applyNumberFormat="1" applyFont="1" applyBorder="1" applyAlignment="1">
      <alignment horizontal="center" vertical="center"/>
    </xf>
    <xf numFmtId="3" fontId="41" fillId="0" borderId="26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center" vertical="center"/>
    </xf>
    <xf numFmtId="3" fontId="5" fillId="19" borderId="24" xfId="0" applyNumberFormat="1" applyFont="1" applyFill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49" fontId="43" fillId="0" borderId="40" xfId="0" applyNumberFormat="1" applyFont="1" applyBorder="1" applyAlignment="1">
      <alignment vertical="center"/>
    </xf>
    <xf numFmtId="49" fontId="43" fillId="0" borderId="41" xfId="0" applyNumberFormat="1" applyFont="1" applyBorder="1" applyAlignment="1">
      <alignment vertical="center"/>
    </xf>
    <xf numFmtId="49" fontId="43" fillId="0" borderId="42" xfId="0" applyNumberFormat="1" applyFont="1" applyBorder="1" applyAlignment="1">
      <alignment horizontal="right" vertical="center"/>
    </xf>
    <xf numFmtId="3" fontId="43" fillId="0" borderId="42" xfId="0" applyNumberFormat="1" applyFont="1" applyBorder="1" applyAlignment="1">
      <alignment horizontal="right" vertical="center"/>
    </xf>
    <xf numFmtId="0" fontId="48" fillId="0" borderId="18" xfId="0" applyFont="1" applyBorder="1" applyAlignment="1">
      <alignment horizontal="left" vertical="top"/>
    </xf>
    <xf numFmtId="0" fontId="48" fillId="0" borderId="0" xfId="0" applyFont="1" applyAlignment="1">
      <alignment horizontal="left" vertical="top"/>
    </xf>
    <xf numFmtId="3" fontId="43" fillId="0" borderId="14" xfId="0" applyNumberFormat="1" applyFont="1" applyBorder="1" applyAlignment="1">
      <alignment horizontal="right" vertical="center" wrapText="1"/>
    </xf>
    <xf numFmtId="49" fontId="48" fillId="19" borderId="49" xfId="0" applyNumberFormat="1" applyFont="1" applyFill="1" applyBorder="1" applyAlignment="1">
      <alignment horizontal="left" vertical="top"/>
    </xf>
    <xf numFmtId="49" fontId="48" fillId="19" borderId="50" xfId="0" applyNumberFormat="1" applyFont="1" applyFill="1" applyBorder="1" applyAlignment="1">
      <alignment horizontal="left" vertical="top"/>
    </xf>
    <xf numFmtId="49" fontId="43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left" vertical="center"/>
    </xf>
    <xf numFmtId="3" fontId="5" fillId="19" borderId="18" xfId="0" applyNumberFormat="1" applyFont="1" applyFill="1" applyBorder="1" applyAlignment="1">
      <alignment horizontal="center" vertical="center"/>
    </xf>
    <xf numFmtId="3" fontId="5" fillId="19" borderId="20" xfId="0" applyNumberFormat="1" applyFont="1" applyFill="1" applyBorder="1" applyAlignment="1">
      <alignment horizontal="center" vertical="center"/>
    </xf>
  </cellXfs>
  <cellStyles count="180">
    <cellStyle name="20 % - Accent1 2" xfId="1" xr:uid="{53BCBE33-F6B6-4CF7-9A3B-A086B981D887}"/>
    <cellStyle name="20 % - Accent1 3" xfId="2" xr:uid="{FE41E7CD-0DCB-44EB-8ABE-CA458F4A65D4}"/>
    <cellStyle name="20 % - Accent2 2" xfId="3" xr:uid="{838FD720-2614-43AE-A60F-70BC10404A8A}"/>
    <cellStyle name="20 % - Accent2 3" xfId="4" xr:uid="{E3814BAE-0050-4B61-B95B-0E6C5999851C}"/>
    <cellStyle name="20 % - Accent3 2" xfId="5" xr:uid="{372B2AF4-4F93-4725-8688-072317CFBE57}"/>
    <cellStyle name="20 % - Accent3 3" xfId="6" xr:uid="{8A5ADC83-8251-4505-A390-FD6E222CD420}"/>
    <cellStyle name="20 % - Accent4 2" xfId="7" xr:uid="{BBE4934B-5926-48D4-8846-A4F092642A1F}"/>
    <cellStyle name="20 % - Accent4 3" xfId="8" xr:uid="{4E1B6951-BDF8-40A8-8FCD-F0191A759088}"/>
    <cellStyle name="20 % - Accent5 2" xfId="9" xr:uid="{A68D2EBB-F3C4-4433-A2E9-5F12082BCA86}"/>
    <cellStyle name="20 % - Accent5 3" xfId="10" xr:uid="{67B5F970-5F07-4BBC-B16B-5BC5F0566E4A}"/>
    <cellStyle name="20 % - Accent6 2" xfId="11" xr:uid="{AD050F43-16E9-46ED-BFE1-C6D9F6804795}"/>
    <cellStyle name="20 % - Accent6 3" xfId="12" xr:uid="{5B75645F-0273-4CEF-B295-A8B197BDDD9D}"/>
    <cellStyle name="40 % - Accent1 2" xfId="13" xr:uid="{EAD88376-F2D3-41D6-A718-11A43C727CD5}"/>
    <cellStyle name="40 % - Accent1 3" xfId="14" xr:uid="{B25C02E5-7A06-4918-8678-E7BC0230E7E6}"/>
    <cellStyle name="40 % - Accent2 2" xfId="15" xr:uid="{7FB0D937-2755-4818-B2DB-21C393DEE980}"/>
    <cellStyle name="40 % - Accent2 3" xfId="16" xr:uid="{BEDD14FE-1CEA-40EB-BE26-75E00EA08AD3}"/>
    <cellStyle name="40 % - Accent3 2" xfId="17" xr:uid="{DE20E3A4-31D2-4CFB-A45C-3EE9745227CB}"/>
    <cellStyle name="40 % - Accent3 3" xfId="18" xr:uid="{7D121E45-613E-485C-8D6B-9A14F8F98954}"/>
    <cellStyle name="40 % - Accent4 2" xfId="19" xr:uid="{FCF22E25-7436-47DA-8D38-12F67C71B7C0}"/>
    <cellStyle name="40 % - Accent4 3" xfId="20" xr:uid="{4535E368-2AF2-49F6-90A1-DEE4764A9AD4}"/>
    <cellStyle name="40 % - Accent5 2" xfId="21" xr:uid="{1C085C2C-A7D8-4679-B14F-DD797837D910}"/>
    <cellStyle name="40 % - Accent5 3" xfId="22" xr:uid="{3A11246E-B123-4673-929F-79E28F911613}"/>
    <cellStyle name="40 % - Accent6 2" xfId="23" xr:uid="{FCEB89EC-C818-4350-83F1-29827894E8F0}"/>
    <cellStyle name="40 % - Accent6 3" xfId="24" xr:uid="{FC5226A5-3AFB-4665-9390-4B223BC2E87B}"/>
    <cellStyle name="60 % - Accent1 2" xfId="25" xr:uid="{BEA083A3-1DE3-4E9D-AB02-6A5B392326AD}"/>
    <cellStyle name="60 % - Accent1 3" xfId="26" xr:uid="{D7D6F662-79D3-4CDB-B747-DD5FF4C9FD14}"/>
    <cellStyle name="60 % - Accent2 2" xfId="27" xr:uid="{2EF7078A-654F-409D-B360-494FB03844D6}"/>
    <cellStyle name="60 % - Accent2 3" xfId="28" xr:uid="{53716162-8259-42A6-8E80-10BD1C5BEB48}"/>
    <cellStyle name="60 % - Accent3 2" xfId="29" xr:uid="{8BFFB11D-EBA3-4322-BABD-AB6BF4110A1C}"/>
    <cellStyle name="60 % - Accent3 3" xfId="30" xr:uid="{DDB37B58-AB11-4FEE-A58D-E0C7B577CABC}"/>
    <cellStyle name="60 % - Accent4 2" xfId="31" xr:uid="{36183473-18A5-4F06-A05D-8ECBEF03602C}"/>
    <cellStyle name="60 % - Accent4 3" xfId="32" xr:uid="{64B5C8C8-7CB3-4C3F-8662-60C275572F23}"/>
    <cellStyle name="60 % - Accent5 2" xfId="33" xr:uid="{709AEC5E-40DA-4C7A-A876-1B857A395D00}"/>
    <cellStyle name="60 % - Accent5 3" xfId="34" xr:uid="{0680B8FD-5D7A-4778-A0B6-7571B9536AC9}"/>
    <cellStyle name="60 % - Accent6 2" xfId="35" xr:uid="{E8428308-ACF8-4BBD-BB56-3AFFABA4E8CE}"/>
    <cellStyle name="60 % - Accent6 3" xfId="36" xr:uid="{88744826-20A7-4A1C-B7E3-2E71E827BD50}"/>
    <cellStyle name="Accent1 2" xfId="37" xr:uid="{20FFEAAF-AF41-4281-B598-B84E5B0B62C3}"/>
    <cellStyle name="Accent1 3" xfId="38" xr:uid="{88B36EA6-700A-43C9-97B6-0088C310FF5C}"/>
    <cellStyle name="Accent2 2" xfId="39" xr:uid="{7AB29906-F88C-4D67-9EF6-A1909DAE7A0C}"/>
    <cellStyle name="Accent2 3" xfId="40" xr:uid="{B4ACFB60-1FF7-448A-BA1C-9228346FB713}"/>
    <cellStyle name="Accent3 2" xfId="41" xr:uid="{267CDB5E-486D-41EF-B481-DBAE42B14DBB}"/>
    <cellStyle name="Accent3 3" xfId="42" xr:uid="{DA893DBA-7511-4E1B-B5BF-22EB693348E5}"/>
    <cellStyle name="Accent4 2" xfId="43" xr:uid="{AD421261-02F7-426B-9182-0BAE68457D66}"/>
    <cellStyle name="Accent4 3" xfId="44" xr:uid="{C672758D-EA54-4B36-9F57-07E001DAC411}"/>
    <cellStyle name="Accent5 2" xfId="45" xr:uid="{D084B527-88AF-4DA5-8665-DA74F42D04A2}"/>
    <cellStyle name="Accent5 3" xfId="46" xr:uid="{E9CAF762-99F0-4E46-8C2A-F9F34B0F8427}"/>
    <cellStyle name="Accent6 2" xfId="47" xr:uid="{004404C7-E02D-4C0D-BB5C-9F01F63407A8}"/>
    <cellStyle name="Accent6 3" xfId="48" xr:uid="{89FADCEA-6C38-4743-A972-A01112CA2428}"/>
    <cellStyle name="Avertissement 2" xfId="49" xr:uid="{EE6838D1-9192-4E13-9866-D66054F73D72}"/>
    <cellStyle name="Avertissement 3" xfId="50" xr:uid="{6EE42FFB-809F-430A-A091-356436CAEC72}"/>
    <cellStyle name="Calcul 2" xfId="51" xr:uid="{8739E541-683E-40C0-AC2C-93B031A5F397}"/>
    <cellStyle name="Calcul 3" xfId="52" xr:uid="{432A07F0-5B3F-43F8-A328-6E687FEA7550}"/>
    <cellStyle name="Cellule liée 2" xfId="53" xr:uid="{BDDA632F-8938-4BDF-AA3B-E2F0C05AF3C1}"/>
    <cellStyle name="Cellule liée 3" xfId="54" xr:uid="{20E0475B-3AC6-444B-B91F-916B4105FE49}"/>
    <cellStyle name="Commentaire 2" xfId="55" xr:uid="{29A82E64-7FC3-4D09-88F5-A0B67F49A9C7}"/>
    <cellStyle name="Entrée 2" xfId="56" xr:uid="{2F72129E-F25A-4B61-B7BB-231636585D99}"/>
    <cellStyle name="Entrée 3" xfId="57" xr:uid="{5C076D48-0608-43BD-907F-8A6AF856F2A2}"/>
    <cellStyle name="FIOcache" xfId="58" xr:uid="{1D7E88D5-1482-4163-909A-A432620D55BB}"/>
    <cellStyle name="Followed Hyperlink" xfId="59" xr:uid="{FF3F8F86-46CD-4CEA-8E29-D7A3746437D0}"/>
    <cellStyle name="Hyperlink" xfId="60" xr:uid="{82B54A8F-4B8F-4348-8FE7-47F5C9F264B9}"/>
    <cellStyle name="Insatisfaisant 2" xfId="61" xr:uid="{544C65FC-DF78-4ABB-8B9A-D8CD0BCD417C}"/>
    <cellStyle name="Insatisfaisant 3" xfId="62" xr:uid="{9D156204-FC9A-48D2-9F5A-75998CF77EA0}"/>
    <cellStyle name="Milliers 2" xfId="63" xr:uid="{4CB21255-C5C6-4D73-8EBE-BE92AA0597F4}"/>
    <cellStyle name="Milliers 2 10" xfId="64" xr:uid="{B870F8F2-0F85-41D4-B537-47460B8453D1}"/>
    <cellStyle name="Milliers 2 11" xfId="65" xr:uid="{DC78E47A-CA8D-43BE-AB44-15F67649CE08}"/>
    <cellStyle name="Milliers 2 12" xfId="66" xr:uid="{29AEC5BA-2315-46DC-A89F-74806BCE6DF4}"/>
    <cellStyle name="Milliers 2 13" xfId="67" xr:uid="{1FEC8451-3A64-400E-96F5-8A2F968C7865}"/>
    <cellStyle name="Milliers 2 14" xfId="68" xr:uid="{3FA45A4B-720D-40C3-8CEF-59B80AD5AA6D}"/>
    <cellStyle name="Milliers 2 2" xfId="69" xr:uid="{FEAFB234-D108-4F29-8847-9635C70DE8D0}"/>
    <cellStyle name="Milliers 2 2 2" xfId="70" xr:uid="{D0491988-A5E6-4FF5-86A0-CE57E5B23245}"/>
    <cellStyle name="Milliers 2 3" xfId="71" xr:uid="{65E3B524-FB3B-4AEF-A59A-B9CDB61AEDA0}"/>
    <cellStyle name="Milliers 2 3 2" xfId="72" xr:uid="{173CF98A-CC27-445C-BA4D-2CA525B6A908}"/>
    <cellStyle name="Milliers 2 4" xfId="73" xr:uid="{99936EF9-1750-4F1B-A213-A1C1B908A7D3}"/>
    <cellStyle name="Milliers 2 4 2" xfId="74" xr:uid="{B0D4D19F-7DD0-4915-96C3-2077DADB6962}"/>
    <cellStyle name="Milliers 2 5" xfId="75" xr:uid="{27F448EB-1163-4859-910A-A25B180B6CEC}"/>
    <cellStyle name="Milliers 2 6" xfId="76" xr:uid="{A5702AD6-D894-4E70-A333-16BB82CC4937}"/>
    <cellStyle name="Milliers 2 7" xfId="77" xr:uid="{C31CEA07-E126-4629-B418-3F9891B5BF36}"/>
    <cellStyle name="Milliers 2 8" xfId="78" xr:uid="{8E1D2F43-E5ED-47A6-8FEE-9031DC3AB59E}"/>
    <cellStyle name="Milliers 2 9" xfId="79" xr:uid="{CFCEE326-AE83-493C-AC57-EAB6EF7C9041}"/>
    <cellStyle name="Milliers 23" xfId="80" xr:uid="{3D41581A-33A8-4C4C-838A-BC540EF85D5A}"/>
    <cellStyle name="Milliers 23 10" xfId="81" xr:uid="{D4FA07D3-EC4D-4CB0-ADCD-0D2FDF29364A}"/>
    <cellStyle name="Milliers 23 11" xfId="82" xr:uid="{86937A22-D1E7-4A04-B355-9BA164F7330D}"/>
    <cellStyle name="Milliers 23 12" xfId="83" xr:uid="{F490E2D7-E417-4930-BA88-09F86960D1F5}"/>
    <cellStyle name="Milliers 23 13" xfId="84" xr:uid="{AEE3F44D-4D2E-4FDD-A6E2-5419638DCE8E}"/>
    <cellStyle name="Milliers 23 2" xfId="85" xr:uid="{B47603DE-B334-4527-9CAB-C1985E8B6D41}"/>
    <cellStyle name="Milliers 23 3" xfId="86" xr:uid="{1567ADF8-DDFC-4A24-82DC-33795CCF282E}"/>
    <cellStyle name="Milliers 23 4" xfId="87" xr:uid="{D8EE28DB-9836-4E01-85D9-17288983BE0F}"/>
    <cellStyle name="Milliers 23 5" xfId="88" xr:uid="{428AE9E9-224D-4482-9252-A6A794FB5F5F}"/>
    <cellStyle name="Milliers 23 6" xfId="89" xr:uid="{44B391B5-C25A-4F21-B519-2159B5167E02}"/>
    <cellStyle name="Milliers 23 7" xfId="90" xr:uid="{3C97C449-1949-4EC4-BDA8-2FF4AADAC565}"/>
    <cellStyle name="Milliers 23 8" xfId="91" xr:uid="{313D87C7-8CEC-4CBB-B2DE-56F3E19290BF}"/>
    <cellStyle name="Milliers 23 9" xfId="92" xr:uid="{FDF06D95-D242-4686-AA5E-B89D962A1738}"/>
    <cellStyle name="Milliers 3" xfId="93" xr:uid="{3F38CD72-5FD0-4138-B3C6-0C74E77FC5FA}"/>
    <cellStyle name="Milliers 3 2" xfId="94" xr:uid="{BE2EA57A-5D16-4937-8683-888FFFDECB8F}"/>
    <cellStyle name="Milliers 3 3" xfId="95" xr:uid="{F0A6585E-7464-408D-8241-94DBBF9FB265}"/>
    <cellStyle name="Milliers 3 4" xfId="96" xr:uid="{C74B1E17-F9C1-432E-9E0A-66FC231C75F9}"/>
    <cellStyle name="Milliers 4" xfId="97" xr:uid="{E4651821-32B8-4CA8-9E81-8B4A14A3D900}"/>
    <cellStyle name="Milliers 4 2" xfId="98" xr:uid="{DE0C04DA-5AAD-40A8-853C-0CEAD830DBFE}"/>
    <cellStyle name="Milliers 4 3" xfId="99" xr:uid="{490E8269-93B7-4C45-891B-097FC8DDE5E0}"/>
    <cellStyle name="Milliers 4 3 2" xfId="100" xr:uid="{C53DFE70-DFDF-460C-804C-4F85D623EA2A}"/>
    <cellStyle name="Milliers 5" xfId="101" xr:uid="{7F41BEDC-9DDC-4987-8F3F-423D6DE79590}"/>
    <cellStyle name="Milliers 5 2" xfId="102" xr:uid="{55538688-6E51-42A2-BECB-BC1ECFAAC813}"/>
    <cellStyle name="Milliers 6" xfId="103" xr:uid="{AADA851D-DB12-4E28-A218-0BB87490F604}"/>
    <cellStyle name="Neutre 2" xfId="104" xr:uid="{5FDC29FB-CB52-4B23-B36C-CE77923A7274}"/>
    <cellStyle name="Neutre 3" xfId="105" xr:uid="{B11F3022-F1DD-44D7-AA8E-515CEC8276C1}"/>
    <cellStyle name="Normal" xfId="0" builtinId="0"/>
    <cellStyle name="Normal 10" xfId="106" xr:uid="{18111837-50D1-4D70-B10C-09ECD80DC00F}"/>
    <cellStyle name="Normal 2" xfId="107" xr:uid="{875F5F19-200C-4C59-9C87-0946C594E568}"/>
    <cellStyle name="Normal 2 10" xfId="108" xr:uid="{BEDAE19C-4037-4BF8-B4F6-6FEE8449B033}"/>
    <cellStyle name="Normal 2 11" xfId="109" xr:uid="{DB356109-560A-403D-8796-4C1F8144C6E2}"/>
    <cellStyle name="Normal 2 12" xfId="110" xr:uid="{F946D5A9-6E81-4198-BE4E-B078419C90F0}"/>
    <cellStyle name="Normal 2 13" xfId="111" xr:uid="{EFB1F8A2-9D4D-4990-A903-CBFC29E631BB}"/>
    <cellStyle name="Normal 2 14" xfId="112" xr:uid="{B303BD01-D95C-44F4-9C9F-F53AC1DF1729}"/>
    <cellStyle name="Normal 2 2" xfId="113" xr:uid="{26C10714-14F9-4A03-AB1A-5D3C424946A3}"/>
    <cellStyle name="Normal 2 2 2" xfId="114" xr:uid="{F8C74251-529E-4B7A-9E2C-F3F33C4EA507}"/>
    <cellStyle name="Normal 2 3" xfId="115" xr:uid="{6738FB62-2358-4137-8B35-28555E7B5832}"/>
    <cellStyle name="Normal 2 3 2" xfId="116" xr:uid="{3B3D31A2-C889-4680-A397-91BC7C451AFD}"/>
    <cellStyle name="Normal 2 3 3" xfId="117" xr:uid="{58D6CB8A-5956-4614-A22F-011FDCF2A721}"/>
    <cellStyle name="Normal 2 3 4" xfId="118" xr:uid="{D11BCFA6-B1BE-411D-A401-CBCE85D643DD}"/>
    <cellStyle name="Normal 2 4" xfId="119" xr:uid="{3DD13F20-E29A-43B7-9FD5-1DBBB6C8B3CB}"/>
    <cellStyle name="Normal 2 4 2" xfId="120" xr:uid="{27A711F2-9E62-44FE-9AEE-DEC96AF2BD88}"/>
    <cellStyle name="Normal 2 5" xfId="121" xr:uid="{0AD46D89-F5FC-4ACE-A660-5BA935B59499}"/>
    <cellStyle name="Normal 2 6" xfId="122" xr:uid="{19EC28BA-62BD-427D-83B2-7DD7DC078A03}"/>
    <cellStyle name="Normal 2 7" xfId="123" xr:uid="{1ADB4290-4CC8-48B7-A04D-F5F178B3BD80}"/>
    <cellStyle name="Normal 2 8" xfId="124" xr:uid="{A3EDC604-C9F6-4A78-A7B7-DDA8931BD6E6}"/>
    <cellStyle name="Normal 2 9" xfId="125" xr:uid="{ED0730F9-1FB6-4780-9947-5265673F553D}"/>
    <cellStyle name="Normal 3" xfId="126" xr:uid="{164539BA-C03C-4468-9949-4E20726FE3B4}"/>
    <cellStyle name="Normal 3 2" xfId="127" xr:uid="{ECAAFB4B-06BE-4C3C-BBCC-3C619CF8FEAA}"/>
    <cellStyle name="Normal 3 2 2" xfId="128" xr:uid="{59165DC7-15FD-4E8E-89FD-314BC4027D0F}"/>
    <cellStyle name="Normal 3 3" xfId="129" xr:uid="{4C48BC20-D80A-4336-9089-53FFEEC2D7AA}"/>
    <cellStyle name="Normal 3 3 2" xfId="130" xr:uid="{E222133F-0450-48BA-86C6-643A6BDF964E}"/>
    <cellStyle name="Normal 4" xfId="131" xr:uid="{A0014F8C-9C21-4976-961D-1A4086D079FF}"/>
    <cellStyle name="Normal 4 2" xfId="132" xr:uid="{A572FC6B-4E82-4597-ABA5-CC6D5827619F}"/>
    <cellStyle name="Normal 4 3" xfId="133" xr:uid="{211B13AB-C0F0-4A2A-9E9C-10D5988BF689}"/>
    <cellStyle name="Normal 4 3 2" xfId="134" xr:uid="{2C7747BA-C33D-4B85-B717-BEFC6662DE43}"/>
    <cellStyle name="Normal 5" xfId="135" xr:uid="{5E20F7AE-9ACC-4901-B2F2-4A6F61622CB1}"/>
    <cellStyle name="Normal 6" xfId="136" xr:uid="{4556F992-59D5-4321-AEB1-0AD61831911A}"/>
    <cellStyle name="Normal 6 2" xfId="137" xr:uid="{FA49D99A-FE12-4FB4-BB6B-29BE7E000C03}"/>
    <cellStyle name="Normal 6 3" xfId="138" xr:uid="{36AEA05C-7F90-4203-909F-2CCBAC5AAFBF}"/>
    <cellStyle name="Normal 6 3 2" xfId="139" xr:uid="{9BDF8F14-8D20-493A-AE6D-022367EA5419}"/>
    <cellStyle name="Normal 7" xfId="140" xr:uid="{0897E7FE-8BE9-45F8-9763-40C7D6370B2D}"/>
    <cellStyle name="Normal 7 2" xfId="141" xr:uid="{C8615C2C-17DE-4993-937F-BA59E956B262}"/>
    <cellStyle name="Normal 8" xfId="142" xr:uid="{56DE59D3-2013-446A-9838-110667986587}"/>
    <cellStyle name="Normal 8 2" xfId="143" xr:uid="{7EAC0272-DF24-4E0E-9B86-BE3381774991}"/>
    <cellStyle name="Normal 9" xfId="144" xr:uid="{2F293295-068F-47C1-8E02-EDA728E2BB3A}"/>
    <cellStyle name="Pourcentage 2" xfId="145" xr:uid="{E82DA8DC-1B38-4682-B597-94AC20B60CEE}"/>
    <cellStyle name="Pourcentage 2 2" xfId="146" xr:uid="{145B4BF6-5836-4117-912C-96CF1618C854}"/>
    <cellStyle name="Pourcentage 2 3" xfId="147" xr:uid="{3EB201B2-9AA6-4760-A3D9-9152D8893B91}"/>
    <cellStyle name="Pourcentage 2 4" xfId="148" xr:uid="{336E659B-4619-4310-96E4-6A56CB4360E8}"/>
    <cellStyle name="Pourcentage 2 4 2" xfId="149" xr:uid="{9C736FF5-F294-4AC4-BA41-1F13A7A32626}"/>
    <cellStyle name="Pourcentage 3" xfId="150" xr:uid="{21E6423B-2C6C-40AE-AD54-22AF4F1D14A0}"/>
    <cellStyle name="Pourcentage 3 2" xfId="151" xr:uid="{E9B578EC-737C-4280-8645-6DD67AB0D6E0}"/>
    <cellStyle name="Pourcentage 3 3" xfId="152" xr:uid="{DA21763F-AC8C-45AB-9BA5-96A4352A5E57}"/>
    <cellStyle name="Pourcentage 3 3 2" xfId="153" xr:uid="{3296C75A-C3C0-4273-926F-BEDFF7246835}"/>
    <cellStyle name="Pourcentage 5" xfId="154" xr:uid="{0FC17AF1-7EB3-4884-BB2A-F29AB4D8C8EE}"/>
    <cellStyle name="Pourcentage 5 10" xfId="155" xr:uid="{8E9C0D05-F698-47B2-A9A7-5BE608ECC4EC}"/>
    <cellStyle name="Pourcentage 5 11" xfId="156" xr:uid="{09085F60-E5D8-44E7-9E73-7EFA6D8C1DA4}"/>
    <cellStyle name="Pourcentage 5 12" xfId="157" xr:uid="{00BE3590-DA00-4C8E-A9E5-308801B1988B}"/>
    <cellStyle name="Pourcentage 5 13" xfId="158" xr:uid="{FFED5283-8A5E-45C0-B6AA-9885EAADC23B}"/>
    <cellStyle name="Pourcentage 5 2" xfId="159" xr:uid="{2DFE48C0-CFC9-4E99-B2CC-8558D3824AA7}"/>
    <cellStyle name="Pourcentage 5 3" xfId="160" xr:uid="{4E5D3325-6E03-40FE-A098-9475C23BB3FF}"/>
    <cellStyle name="Pourcentage 5 4" xfId="161" xr:uid="{B1CD796D-656F-4C7D-9F52-0CC10BFD5189}"/>
    <cellStyle name="Pourcentage 5 5" xfId="162" xr:uid="{FB4A5764-CFDD-43D2-95E6-738C5791E7DC}"/>
    <cellStyle name="Pourcentage 5 6" xfId="163" xr:uid="{1BB4860E-A16F-46B7-8DA7-6B9F0DE0ABC1}"/>
    <cellStyle name="Pourcentage 5 7" xfId="164" xr:uid="{F541C794-E5B0-4C64-A56B-B454415A7D86}"/>
    <cellStyle name="Pourcentage 5 8" xfId="165" xr:uid="{2EDD6C9E-C559-43B9-9CF4-FE3100BD0C7F}"/>
    <cellStyle name="Pourcentage 5 9" xfId="166" xr:uid="{E9DF457D-2C14-4D36-A373-D7841C6A7A52}"/>
    <cellStyle name="Satisfaisant 2" xfId="167" xr:uid="{9CC30096-4EE8-4DB1-AD74-D4F9151C2944}"/>
    <cellStyle name="Sortie 2" xfId="168" xr:uid="{12F07D39-03B5-47F3-B061-2C8EC3747177}"/>
    <cellStyle name="Sortie 3" xfId="169" xr:uid="{2B5F069A-9551-448E-9DE8-DAA0D5C95D03}"/>
    <cellStyle name="Texte explicatif 2" xfId="170" xr:uid="{10DEA98A-0467-41D7-8745-D869E63E1371}"/>
    <cellStyle name="Texte explicatif 3" xfId="171" xr:uid="{9D1CBD81-3967-47CB-BA89-CBCB28AD51E8}"/>
    <cellStyle name="Titre 2" xfId="172" xr:uid="{3E013C39-D535-472B-9F2A-356560AF10DA}"/>
    <cellStyle name="Titre 1 2" xfId="173" xr:uid="{0FCB9399-5F07-4C05-9FA3-BD22E155E8C3}"/>
    <cellStyle name="Titre 2 2" xfId="174" xr:uid="{4470ED2C-3F92-49E8-A158-C172EA4B33B6}"/>
    <cellStyle name="Titre 3 2" xfId="175" xr:uid="{31CDC3F5-9315-4541-8ED3-891E67801F15}"/>
    <cellStyle name="Titre 4 2" xfId="176" xr:uid="{E81EF87A-AE9B-463E-B5F1-EAAB9F600A29}"/>
    <cellStyle name="Total 2" xfId="177" xr:uid="{22B836F9-ECCF-4FB5-AE3E-00F43170343F}"/>
    <cellStyle name="Total 3" xfId="178" xr:uid="{F5C3505A-4074-4FC1-BFC2-C4690750283D}"/>
    <cellStyle name="Vérification 2" xfId="179" xr:uid="{DFC0D846-C0AB-46F2-95FB-4AD2D71F060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1279257</xdr:colOff>
      <xdr:row>0</xdr:row>
      <xdr:rowOff>41275</xdr:rowOff>
    </xdr:from>
    <xdr:to>
      <xdr:col>4</xdr:col>
      <xdr:colOff>207489</xdr:colOff>
      <xdr:row>4</xdr:row>
      <xdr:rowOff>152426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FB2FE9E-0613-0E87-1851-ABECE0C9EF56}"/>
            </a:ext>
          </a:extLst>
        </xdr:cNvPr>
        <xdr:cNvSpPr txBox="1"/>
      </xdr:nvSpPr>
      <xdr:spPr>
        <a:xfrm>
          <a:off x="1925368" y="47625"/>
          <a:ext cx="4903857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S.A.R.L au capital de 300 000 CFP - Centre Puea Pahonu à Fare Ute </a:t>
          </a:r>
        </a:p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BP 2 299 – 98 713 Papeete -  N° RCS 17 258B – N° TAHITI : C50271 </a:t>
          </a:r>
        </a:p>
        <a:p>
          <a:r>
            <a:rPr lang="fr-FR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Tél : 40 41 39 00 – </a:t>
          </a:r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Email : </a:t>
          </a:r>
          <a: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sdagues.spibat@gmail.com</a:t>
          </a:r>
          <a:b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GB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Site WEB : </a:t>
          </a:r>
          <a:r>
            <a:rPr lang="en-GB" sz="1100" u="sng">
              <a:solidFill>
                <a:srgbClr val="0000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www.spibat.net</a:t>
          </a:r>
          <a:endParaRPr lang="fr-FR" sz="1100" u="sng">
            <a:solidFill>
              <a:srgbClr val="0000FF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1285875</xdr:colOff>
      <xdr:row>4</xdr:row>
      <xdr:rowOff>133350</xdr:rowOff>
    </xdr:to>
    <xdr:pic>
      <xdr:nvPicPr>
        <xdr:cNvPr id="35952" name="Image 4">
          <a:extLst>
            <a:ext uri="{FF2B5EF4-FFF2-40B4-BE49-F238E27FC236}">
              <a16:creationId xmlns:a16="http://schemas.microsoft.com/office/drawing/2014/main" id="{0AB34F15-0A79-1E23-AC36-38C805B8A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62" t="12680" r="5376" b="11815"/>
        <a:stretch>
          <a:fillRect/>
        </a:stretch>
      </xdr:blipFill>
      <xdr:spPr bwMode="auto">
        <a:xfrm>
          <a:off x="0" y="0"/>
          <a:ext cx="17907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1269732</xdr:colOff>
      <xdr:row>0</xdr:row>
      <xdr:rowOff>41275</xdr:rowOff>
    </xdr:from>
    <xdr:to>
      <xdr:col>4</xdr:col>
      <xdr:colOff>207835</xdr:colOff>
      <xdr:row>4</xdr:row>
      <xdr:rowOff>152426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7409BD91-44AF-1C15-326E-68C1B2B9D05A}"/>
            </a:ext>
          </a:extLst>
        </xdr:cNvPr>
        <xdr:cNvSpPr txBox="1"/>
      </xdr:nvSpPr>
      <xdr:spPr>
        <a:xfrm>
          <a:off x="1801542" y="47625"/>
          <a:ext cx="4575289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S.A.R.L au capital de 300 000 CFP - Centre Puea Pahonu à Fare Ute </a:t>
          </a:r>
        </a:p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BP 2 299 – 98 713 Papeete -  N° RCS 17 258B – N° TAHITI : C50271 </a:t>
          </a:r>
        </a:p>
        <a:p>
          <a:r>
            <a:rPr lang="fr-FR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Tél : 40 41 39 00 – </a:t>
          </a:r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Email : </a:t>
          </a:r>
          <a: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sdagues.spibat@gmail.com</a:t>
          </a:r>
          <a:b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GB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Site WEB : </a:t>
          </a:r>
          <a:r>
            <a:rPr lang="en-GB" sz="1100" u="sng">
              <a:solidFill>
                <a:srgbClr val="0000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www.spibat.net</a:t>
          </a:r>
          <a:endParaRPr lang="fr-FR" sz="1100" u="sng">
            <a:solidFill>
              <a:srgbClr val="0000FF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1285875</xdr:colOff>
      <xdr:row>4</xdr:row>
      <xdr:rowOff>133350</xdr:rowOff>
    </xdr:to>
    <xdr:pic>
      <xdr:nvPicPr>
        <xdr:cNvPr id="34113" name="Image 4">
          <a:extLst>
            <a:ext uri="{FF2B5EF4-FFF2-40B4-BE49-F238E27FC236}">
              <a16:creationId xmlns:a16="http://schemas.microsoft.com/office/drawing/2014/main" id="{1BE828BF-EF56-B3A3-6531-39EDABF3F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62" t="12680" r="5376" b="11815"/>
        <a:stretch>
          <a:fillRect/>
        </a:stretch>
      </xdr:blipFill>
      <xdr:spPr bwMode="auto">
        <a:xfrm>
          <a:off x="0" y="0"/>
          <a:ext cx="17907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1269732</xdr:colOff>
      <xdr:row>0</xdr:row>
      <xdr:rowOff>41275</xdr:rowOff>
    </xdr:from>
    <xdr:to>
      <xdr:col>4</xdr:col>
      <xdr:colOff>207817</xdr:colOff>
      <xdr:row>4</xdr:row>
      <xdr:rowOff>152426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FF5F2D8-875B-4671-2A0D-C4D2C27E1B38}"/>
            </a:ext>
          </a:extLst>
        </xdr:cNvPr>
        <xdr:cNvSpPr txBox="1"/>
      </xdr:nvSpPr>
      <xdr:spPr>
        <a:xfrm>
          <a:off x="1920606" y="47625"/>
          <a:ext cx="4903703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S.A.R.L au capital de 300 000 CFP - Centre Puea Pahonu à Fare Ute </a:t>
          </a:r>
        </a:p>
        <a:p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BP 2 299 – 98 713 Papeete -  N° RCS 17 258B – N° TAHITI : C50271 </a:t>
          </a:r>
        </a:p>
        <a:p>
          <a:r>
            <a:rPr lang="fr-FR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Tél : 40 41 39 00 – </a:t>
          </a:r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Email : </a:t>
          </a:r>
          <a: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sdagues.spibat@gmail.com</a:t>
          </a:r>
          <a:br>
            <a:rPr lang="fr-FR" sz="1100" u="sng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GB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Site WEB : </a:t>
          </a:r>
          <a:r>
            <a:rPr lang="en-GB" sz="1100" u="sng">
              <a:solidFill>
                <a:srgbClr val="0000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www.spibat.net</a:t>
          </a:r>
          <a:endParaRPr lang="fr-FR" sz="1100" u="sng">
            <a:solidFill>
              <a:srgbClr val="0000FF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1285875</xdr:colOff>
      <xdr:row>4</xdr:row>
      <xdr:rowOff>133350</xdr:rowOff>
    </xdr:to>
    <xdr:pic>
      <xdr:nvPicPr>
        <xdr:cNvPr id="36938" name="Image 4">
          <a:extLst>
            <a:ext uri="{FF2B5EF4-FFF2-40B4-BE49-F238E27FC236}">
              <a16:creationId xmlns:a16="http://schemas.microsoft.com/office/drawing/2014/main" id="{A62CB6DD-F599-EA9B-11AC-DDEF35C9F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62" t="12680" r="5376" b="11815"/>
        <a:stretch>
          <a:fillRect/>
        </a:stretch>
      </xdr:blipFill>
      <xdr:spPr bwMode="auto">
        <a:xfrm>
          <a:off x="0" y="0"/>
          <a:ext cx="17907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34EE9-EB6D-4CDB-803F-E1362D4EA145}">
  <dimension ref="A1:F38"/>
  <sheetViews>
    <sheetView showGridLines="0" showZeros="0" view="pageBreakPreview" zoomScale="85" zoomScaleNormal="100" zoomScaleSheetLayoutView="85" workbookViewId="0">
      <selection activeCell="F8" sqref="F8"/>
    </sheetView>
  </sheetViews>
  <sheetFormatPr baseColWidth="10" defaultColWidth="11.28515625" defaultRowHeight="12.75"/>
  <cols>
    <col min="1" max="1" width="7.5703125" style="13" customWidth="1"/>
    <col min="2" max="2" width="69.7109375" style="8" customWidth="1"/>
    <col min="3" max="3" width="5.5703125" style="14" customWidth="1"/>
    <col min="4" max="4" width="9.28515625" style="14" customWidth="1"/>
    <col min="5" max="5" width="13" style="3" customWidth="1"/>
    <col min="6" max="6" width="15.5703125" style="3" customWidth="1"/>
    <col min="7" max="16384" width="11.28515625" style="8"/>
  </cols>
  <sheetData>
    <row r="1" spans="1:6" s="15" customFormat="1" ht="13.5" customHeight="1">
      <c r="A1" s="19"/>
      <c r="B1" s="18"/>
      <c r="C1" s="2"/>
      <c r="D1" s="2"/>
      <c r="E1" s="3"/>
      <c r="F1" s="24"/>
    </row>
    <row r="2" spans="1:6" s="15" customFormat="1" ht="13.5" customHeight="1">
      <c r="A2" s="19"/>
      <c r="B2" s="18"/>
      <c r="C2" s="2"/>
      <c r="D2" s="2"/>
      <c r="E2" s="3"/>
      <c r="F2" s="24"/>
    </row>
    <row r="3" spans="1:6" s="15" customFormat="1" ht="13.5" customHeight="1">
      <c r="A3" s="19"/>
      <c r="B3" s="18"/>
      <c r="C3" s="2"/>
      <c r="D3" s="2"/>
      <c r="E3" s="3"/>
      <c r="F3" s="24"/>
    </row>
    <row r="4" spans="1:6" s="15" customFormat="1" ht="13.5" customHeight="1">
      <c r="A4" s="19"/>
      <c r="B4" s="18"/>
      <c r="C4" s="2"/>
      <c r="D4" s="2"/>
      <c r="E4" s="3"/>
      <c r="F4" s="24"/>
    </row>
    <row r="5" spans="1:6" s="15" customFormat="1" ht="13.5" customHeight="1" thickBot="1">
      <c r="A5" s="19"/>
      <c r="B5" s="18"/>
      <c r="C5" s="2"/>
      <c r="D5" s="2"/>
      <c r="E5" s="3"/>
      <c r="F5" s="24"/>
    </row>
    <row r="6" spans="1:6" s="15" customFormat="1" ht="4.9000000000000004" customHeight="1" thickTop="1">
      <c r="A6" s="25"/>
      <c r="B6" s="26"/>
      <c r="C6" s="27"/>
      <c r="D6" s="27"/>
      <c r="E6" s="28"/>
      <c r="F6" s="29"/>
    </row>
    <row r="7" spans="1:6" s="15" customFormat="1" ht="13.5" customHeight="1">
      <c r="A7" s="99" t="s">
        <v>119</v>
      </c>
      <c r="B7" s="99"/>
      <c r="C7" s="2"/>
      <c r="D7" s="2"/>
      <c r="E7" s="3"/>
      <c r="F7" s="100" t="s">
        <v>77</v>
      </c>
    </row>
    <row r="8" spans="1:6" s="15" customFormat="1" ht="13.5" customHeight="1">
      <c r="A8" s="99" t="s">
        <v>120</v>
      </c>
      <c r="B8" s="99"/>
      <c r="C8" s="2"/>
      <c r="D8" s="2"/>
      <c r="E8" s="3"/>
      <c r="F8" s="4" t="s">
        <v>137</v>
      </c>
    </row>
    <row r="9" spans="1:6" s="15" customFormat="1" ht="13.5" customHeight="1">
      <c r="A9" s="1"/>
      <c r="B9" s="1"/>
      <c r="C9" s="2"/>
      <c r="D9" s="2"/>
      <c r="E9" s="3"/>
      <c r="F9" s="4"/>
    </row>
    <row r="10" spans="1:6" s="15" customFormat="1" ht="30" customHeight="1">
      <c r="A10" s="224" t="s">
        <v>132</v>
      </c>
      <c r="B10" s="224"/>
      <c r="C10" s="224"/>
      <c r="D10" s="224"/>
      <c r="E10" s="224"/>
      <c r="F10" s="224"/>
    </row>
    <row r="11" spans="1:6" s="15" customFormat="1" ht="8.25" customHeight="1">
      <c r="A11" s="5"/>
      <c r="B11" s="6"/>
      <c r="C11" s="2"/>
      <c r="D11" s="2"/>
      <c r="E11" s="3"/>
      <c r="F11" s="7"/>
    </row>
    <row r="12" spans="1:6" s="16" customFormat="1" ht="24" customHeight="1" thickBot="1">
      <c r="A12" s="116" t="s">
        <v>3</v>
      </c>
      <c r="B12" s="201" t="s">
        <v>4</v>
      </c>
      <c r="C12" s="206" t="s">
        <v>0</v>
      </c>
      <c r="D12" s="207" t="s">
        <v>5</v>
      </c>
      <c r="E12" s="207" t="s">
        <v>6</v>
      </c>
      <c r="F12" s="206" t="s">
        <v>7</v>
      </c>
    </row>
    <row r="13" spans="1:6" s="158" customFormat="1" ht="12.75" customHeight="1">
      <c r="A13" s="222" t="s">
        <v>128</v>
      </c>
      <c r="B13" s="223"/>
      <c r="C13" s="208"/>
      <c r="D13" s="208"/>
      <c r="E13" s="209"/>
      <c r="F13" s="209"/>
    </row>
    <row r="14" spans="1:6" s="9" customFormat="1" ht="12">
      <c r="A14" s="124"/>
      <c r="B14" s="38" t="s">
        <v>10</v>
      </c>
      <c r="C14" s="40" t="s">
        <v>1</v>
      </c>
      <c r="D14" s="42"/>
      <c r="E14" s="226" t="s">
        <v>136</v>
      </c>
      <c r="F14" s="227"/>
    </row>
    <row r="15" spans="1:6" s="9" customFormat="1" ht="12">
      <c r="A15" s="124"/>
      <c r="B15" s="38" t="s">
        <v>11</v>
      </c>
      <c r="C15" s="40" t="s">
        <v>1</v>
      </c>
      <c r="D15" s="42"/>
      <c r="E15" s="226" t="s">
        <v>136</v>
      </c>
      <c r="F15" s="227"/>
    </row>
    <row r="16" spans="1:6" s="9" customFormat="1" ht="12">
      <c r="A16" s="124"/>
      <c r="B16" s="38" t="s">
        <v>9</v>
      </c>
      <c r="C16" s="40" t="s">
        <v>1</v>
      </c>
      <c r="D16" s="42"/>
      <c r="E16" s="226" t="s">
        <v>136</v>
      </c>
      <c r="F16" s="227"/>
    </row>
    <row r="17" spans="1:6" s="9" customFormat="1" ht="12">
      <c r="A17" s="124"/>
      <c r="B17" s="38" t="s">
        <v>13</v>
      </c>
      <c r="C17" s="210" t="s">
        <v>1</v>
      </c>
      <c r="D17" s="211"/>
      <c r="E17" s="226" t="s">
        <v>136</v>
      </c>
      <c r="F17" s="227"/>
    </row>
    <row r="18" spans="1:6" s="30" customFormat="1" ht="5.25" customHeight="1">
      <c r="A18" s="123"/>
      <c r="B18" s="37"/>
      <c r="C18" s="91"/>
      <c r="D18" s="91"/>
      <c r="E18" s="92"/>
      <c r="F18" s="92"/>
    </row>
    <row r="19" spans="1:6" s="182" customFormat="1" ht="12.4" customHeight="1">
      <c r="A19" s="192"/>
      <c r="B19" s="181"/>
      <c r="C19" s="221" t="s">
        <v>48</v>
      </c>
      <c r="D19" s="221"/>
      <c r="E19" s="221"/>
      <c r="F19" s="175"/>
    </row>
    <row r="20" spans="1:6" s="30" customFormat="1" ht="5.25" customHeight="1">
      <c r="A20" s="123"/>
      <c r="B20" s="37"/>
      <c r="C20" s="93"/>
      <c r="D20" s="93"/>
      <c r="E20" s="94"/>
      <c r="F20" s="94"/>
    </row>
    <row r="21" spans="1:6" s="30" customFormat="1" ht="12">
      <c r="A21" s="123"/>
      <c r="B21" s="37"/>
      <c r="C21" s="212"/>
      <c r="D21" s="212"/>
      <c r="E21" s="213"/>
      <c r="F21" s="213"/>
    </row>
    <row r="22" spans="1:6" s="177" customFormat="1" ht="12.75" customHeight="1">
      <c r="A22" s="219" t="s">
        <v>129</v>
      </c>
      <c r="B22" s="220"/>
      <c r="C22" s="178"/>
      <c r="D22" s="179"/>
      <c r="E22" s="180"/>
      <c r="F22" s="180">
        <f>D22*E22</f>
        <v>0</v>
      </c>
    </row>
    <row r="23" spans="1:6" s="9" customFormat="1" ht="24">
      <c r="A23" s="193"/>
      <c r="B23" s="202" t="s">
        <v>114</v>
      </c>
      <c r="C23" s="40" t="s">
        <v>2</v>
      </c>
      <c r="D23" s="40">
        <v>1</v>
      </c>
      <c r="E23" s="45">
        <f>SUM('Logement type F5'!F116)</f>
        <v>0</v>
      </c>
      <c r="F23" s="41">
        <f>D23*E23</f>
        <v>0</v>
      </c>
    </row>
    <row r="24" spans="1:6" s="9" customFormat="1" ht="5.0999999999999996" customHeight="1">
      <c r="A24" s="193"/>
      <c r="B24" s="203"/>
      <c r="C24" s="40"/>
      <c r="D24" s="40"/>
      <c r="E24" s="45"/>
      <c r="F24" s="41"/>
    </row>
    <row r="25" spans="1:6" s="9" customFormat="1" ht="24">
      <c r="A25" s="193"/>
      <c r="B25" s="202" t="s">
        <v>115</v>
      </c>
      <c r="C25" s="40" t="s">
        <v>2</v>
      </c>
      <c r="D25" s="40">
        <v>1</v>
      </c>
      <c r="E25" s="45">
        <f>SUM('Logement type F4'!F117)</f>
        <v>0</v>
      </c>
      <c r="F25" s="41">
        <f>D25*E25</f>
        <v>0</v>
      </c>
    </row>
    <row r="26" spans="1:6" s="30" customFormat="1" ht="5.25" customHeight="1">
      <c r="A26" s="123"/>
      <c r="B26" s="204"/>
      <c r="C26" s="91"/>
      <c r="D26" s="91"/>
      <c r="E26" s="92"/>
      <c r="F26" s="92"/>
    </row>
    <row r="27" spans="1:6" s="177" customFormat="1">
      <c r="A27" s="173"/>
      <c r="B27" s="205"/>
      <c r="C27" s="221" t="s">
        <v>48</v>
      </c>
      <c r="D27" s="221"/>
      <c r="E27" s="221"/>
      <c r="F27" s="175">
        <f>SUM(F22:F26)</f>
        <v>0</v>
      </c>
    </row>
    <row r="28" spans="1:6" s="30" customFormat="1" ht="5.25" customHeight="1">
      <c r="A28" s="123"/>
      <c r="B28" s="204"/>
      <c r="C28" s="93"/>
      <c r="D28" s="93"/>
      <c r="E28" s="94"/>
      <c r="F28" s="94"/>
    </row>
    <row r="29" spans="1:6" s="9" customFormat="1" ht="12">
      <c r="A29" s="124"/>
      <c r="B29" s="204"/>
      <c r="C29" s="95"/>
      <c r="D29" s="96"/>
      <c r="E29" s="97"/>
      <c r="F29" s="214"/>
    </row>
    <row r="30" spans="1:6" s="20" customFormat="1" ht="4.1500000000000004" customHeight="1">
      <c r="A30" s="194"/>
      <c r="B30" s="49"/>
      <c r="C30" s="34"/>
      <c r="D30" s="34"/>
      <c r="E30" s="50"/>
      <c r="F30" s="50"/>
    </row>
    <row r="31" spans="1:6" s="185" customFormat="1">
      <c r="A31" s="195"/>
      <c r="B31" s="183"/>
      <c r="C31" s="190"/>
      <c r="D31" s="190"/>
      <c r="E31" s="184" t="s">
        <v>49</v>
      </c>
      <c r="F31" s="191">
        <f>SUM(F27+F19)</f>
        <v>0</v>
      </c>
    </row>
    <row r="32" spans="1:6" s="10" customFormat="1" ht="4.1500000000000004" customHeight="1">
      <c r="A32" s="196"/>
      <c r="B32" s="52"/>
      <c r="C32" s="35"/>
      <c r="D32" s="35"/>
      <c r="E32" s="53"/>
      <c r="F32" s="53"/>
    </row>
    <row r="33" spans="1:6" s="22" customFormat="1" ht="4.1500000000000004" customHeight="1">
      <c r="A33" s="197"/>
      <c r="B33" s="54"/>
      <c r="C33" s="36"/>
      <c r="D33" s="36"/>
      <c r="E33" s="55"/>
      <c r="F33" s="55"/>
    </row>
    <row r="34" spans="1:6" s="10" customFormat="1">
      <c r="A34" s="198"/>
      <c r="B34" s="51"/>
      <c r="C34" s="98"/>
      <c r="D34" s="98"/>
      <c r="E34" s="56" t="s">
        <v>8</v>
      </c>
      <c r="F34" s="146">
        <f>F31*0.13</f>
        <v>0</v>
      </c>
    </row>
    <row r="35" spans="1:6" s="10" customFormat="1" ht="4.1500000000000004" customHeight="1">
      <c r="A35" s="196"/>
      <c r="B35" s="52"/>
      <c r="C35" s="35"/>
      <c r="D35" s="35"/>
      <c r="E35" s="53"/>
      <c r="F35" s="53"/>
    </row>
    <row r="36" spans="1:6" s="23" customFormat="1" ht="4.1500000000000004" customHeight="1">
      <c r="A36" s="199"/>
      <c r="B36" s="54"/>
      <c r="C36" s="36"/>
      <c r="D36" s="36"/>
      <c r="E36" s="55"/>
      <c r="F36" s="55"/>
    </row>
    <row r="37" spans="1:6" s="185" customFormat="1">
      <c r="A37" s="195"/>
      <c r="B37" s="183"/>
      <c r="C37" s="190"/>
      <c r="D37" s="190"/>
      <c r="E37" s="184" t="s">
        <v>50</v>
      </c>
      <c r="F37" s="191">
        <f>F31+F34</f>
        <v>0</v>
      </c>
    </row>
    <row r="38" spans="1:6" s="21" customFormat="1" ht="4.1500000000000004" customHeight="1">
      <c r="A38" s="200"/>
      <c r="B38" s="149"/>
      <c r="C38" s="150"/>
      <c r="D38" s="150"/>
      <c r="E38" s="151"/>
      <c r="F38" s="151"/>
    </row>
  </sheetData>
  <mergeCells count="9">
    <mergeCell ref="A22:B22"/>
    <mergeCell ref="C27:E27"/>
    <mergeCell ref="A13:B13"/>
    <mergeCell ref="A10:F10"/>
    <mergeCell ref="C19:E19"/>
    <mergeCell ref="E14:F14"/>
    <mergeCell ref="E15:F15"/>
    <mergeCell ref="E16:F16"/>
    <mergeCell ref="E17:F17"/>
  </mergeCells>
  <printOptions horizontalCentered="1" gridLinesSet="0"/>
  <pageMargins left="0.19685039370078741" right="0.19685039370078741" top="0.47244094488188981" bottom="0.6692913385826772" header="0.15748031496062992" footer="0.11811023622047245"/>
  <pageSetup paperSize="9" scale="83" fitToHeight="197" orientation="portrait" r:id="rId1"/>
  <headerFooter alignWithMargins="0">
    <oddFooter>&amp;L&amp;"Verdana,Normal"&amp;8Logements MAHINA 
Affaires Maritimes &amp;C&amp;"Verdana,Normal"&amp;8Estimatif - Lot Electricité - Récapitulatif financier &amp;R&amp;"Verdana,Normal"&amp;8Page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28530-EF3B-451E-AE22-1DC4720A60DB}">
  <sheetPr codeName="Feuil6"/>
  <dimension ref="A1:F124"/>
  <sheetViews>
    <sheetView showGridLines="0" showZeros="0" zoomScale="115" zoomScaleNormal="115" zoomScaleSheetLayoutView="100" workbookViewId="0">
      <selection activeCell="F8" sqref="F8"/>
    </sheetView>
  </sheetViews>
  <sheetFormatPr baseColWidth="10" defaultColWidth="11.28515625" defaultRowHeight="12.75"/>
  <cols>
    <col min="1" max="1" width="7.5703125" style="13" customWidth="1"/>
    <col min="2" max="2" width="69.7109375" style="8" customWidth="1"/>
    <col min="3" max="3" width="5.5703125" style="14" customWidth="1"/>
    <col min="4" max="4" width="9.28515625" style="14" customWidth="1"/>
    <col min="5" max="5" width="13" style="3" customWidth="1"/>
    <col min="6" max="6" width="15.5703125" style="3" customWidth="1"/>
    <col min="7" max="16384" width="11.28515625" style="8"/>
  </cols>
  <sheetData>
    <row r="1" spans="1:6" s="15" customFormat="1" ht="13.5" customHeight="1">
      <c r="A1" s="19"/>
      <c r="B1" s="18"/>
      <c r="C1" s="2"/>
      <c r="D1" s="2"/>
      <c r="E1" s="3"/>
      <c r="F1" s="24"/>
    </row>
    <row r="2" spans="1:6" s="15" customFormat="1" ht="13.5" customHeight="1">
      <c r="A2" s="19"/>
      <c r="B2" s="18"/>
      <c r="C2" s="2"/>
      <c r="D2" s="2"/>
      <c r="E2" s="3"/>
      <c r="F2" s="24"/>
    </row>
    <row r="3" spans="1:6" s="15" customFormat="1" ht="13.5" customHeight="1">
      <c r="A3" s="19"/>
      <c r="B3" s="18"/>
      <c r="C3" s="2"/>
      <c r="D3" s="2"/>
      <c r="E3" s="3"/>
      <c r="F3" s="24"/>
    </row>
    <row r="4" spans="1:6" s="15" customFormat="1" ht="13.5" customHeight="1">
      <c r="A4" s="19"/>
      <c r="B4" s="18"/>
      <c r="C4" s="2"/>
      <c r="D4" s="2"/>
      <c r="E4" s="3"/>
      <c r="F4" s="24"/>
    </row>
    <row r="5" spans="1:6" s="15" customFormat="1" ht="13.5" customHeight="1" thickBot="1">
      <c r="A5" s="19"/>
      <c r="B5" s="18"/>
      <c r="C5" s="2"/>
      <c r="D5" s="2"/>
      <c r="E5" s="3"/>
      <c r="F5" s="24"/>
    </row>
    <row r="6" spans="1:6" s="15" customFormat="1" ht="4.9000000000000004" customHeight="1" thickTop="1">
      <c r="A6" s="25"/>
      <c r="B6" s="26"/>
      <c r="C6" s="27"/>
      <c r="D6" s="27"/>
      <c r="E6" s="28"/>
      <c r="F6" s="29"/>
    </row>
    <row r="7" spans="1:6" s="15" customFormat="1" ht="13.5" customHeight="1">
      <c r="A7" s="99" t="s">
        <v>119</v>
      </c>
      <c r="B7" s="99"/>
      <c r="C7" s="2"/>
      <c r="D7" s="2"/>
      <c r="E7" s="3"/>
      <c r="F7" s="100" t="s">
        <v>77</v>
      </c>
    </row>
    <row r="8" spans="1:6" s="15" customFormat="1" ht="13.5" customHeight="1">
      <c r="A8" s="99" t="s">
        <v>120</v>
      </c>
      <c r="B8" s="99"/>
      <c r="C8" s="2"/>
      <c r="D8" s="2"/>
      <c r="E8" s="3"/>
      <c r="F8" s="4" t="s">
        <v>138</v>
      </c>
    </row>
    <row r="9" spans="1:6" s="15" customFormat="1" ht="13.5" customHeight="1">
      <c r="A9" s="1"/>
      <c r="B9" s="1"/>
      <c r="C9" s="2"/>
      <c r="D9" s="2"/>
      <c r="E9" s="3"/>
      <c r="F9" s="4"/>
    </row>
    <row r="10" spans="1:6" s="15" customFormat="1" ht="30" customHeight="1">
      <c r="A10" s="224" t="s">
        <v>131</v>
      </c>
      <c r="B10" s="224"/>
      <c r="C10" s="224"/>
      <c r="D10" s="224"/>
      <c r="E10" s="224"/>
      <c r="F10" s="224"/>
    </row>
    <row r="11" spans="1:6" s="15" customFormat="1" ht="8.25" customHeight="1">
      <c r="A11" s="5"/>
      <c r="B11" s="6"/>
      <c r="C11" s="2"/>
      <c r="D11" s="2"/>
      <c r="E11" s="3"/>
      <c r="F11" s="7"/>
    </row>
    <row r="12" spans="1:6" s="16" customFormat="1" ht="24" customHeight="1" thickBot="1">
      <c r="A12" s="116" t="s">
        <v>3</v>
      </c>
      <c r="B12" s="117" t="s">
        <v>4</v>
      </c>
      <c r="C12" s="118" t="s">
        <v>0</v>
      </c>
      <c r="D12" s="119" t="s">
        <v>5</v>
      </c>
      <c r="E12" s="119" t="s">
        <v>6</v>
      </c>
      <c r="F12" s="120" t="s">
        <v>7</v>
      </c>
    </row>
    <row r="13" spans="1:6" s="158" customFormat="1">
      <c r="A13" s="153" t="s">
        <v>14</v>
      </c>
      <c r="B13" s="154" t="s">
        <v>111</v>
      </c>
      <c r="C13" s="155"/>
      <c r="D13" s="155"/>
      <c r="E13" s="156"/>
      <c r="F13" s="157"/>
    </row>
    <row r="14" spans="1:6" s="9" customFormat="1" ht="12">
      <c r="A14" s="122" t="s">
        <v>20</v>
      </c>
      <c r="B14" s="80" t="s">
        <v>21</v>
      </c>
      <c r="C14" s="40"/>
      <c r="D14" s="42"/>
      <c r="E14" s="43"/>
      <c r="F14" s="121"/>
    </row>
    <row r="15" spans="1:6" s="9" customFormat="1" ht="12">
      <c r="A15" s="123" t="s">
        <v>15</v>
      </c>
      <c r="B15" s="81" t="s">
        <v>22</v>
      </c>
      <c r="C15" s="40"/>
      <c r="D15" s="42"/>
      <c r="E15" s="43"/>
      <c r="F15" s="121"/>
    </row>
    <row r="16" spans="1:6" s="9" customFormat="1" ht="96">
      <c r="A16" s="124"/>
      <c r="B16" s="46" t="s">
        <v>78</v>
      </c>
      <c r="C16" s="40" t="s">
        <v>19</v>
      </c>
      <c r="D16" s="82">
        <v>30</v>
      </c>
      <c r="E16" s="43"/>
      <c r="F16" s="121">
        <f>D16*E16</f>
        <v>0</v>
      </c>
    </row>
    <row r="17" spans="1:6" s="9" customFormat="1" ht="5.25" customHeight="1">
      <c r="A17" s="124"/>
      <c r="B17" s="44"/>
      <c r="C17" s="39"/>
      <c r="D17" s="40"/>
      <c r="E17" s="41"/>
      <c r="F17" s="121">
        <f t="shared" ref="F17:F51" si="0">D17*E17</f>
        <v>0</v>
      </c>
    </row>
    <row r="18" spans="1:6" s="9" customFormat="1" ht="12">
      <c r="A18" s="123" t="s">
        <v>16</v>
      </c>
      <c r="B18" s="81" t="s">
        <v>26</v>
      </c>
      <c r="C18" s="39"/>
      <c r="D18" s="40"/>
      <c r="E18" s="41"/>
      <c r="F18" s="121">
        <f t="shared" si="0"/>
        <v>0</v>
      </c>
    </row>
    <row r="19" spans="1:6" s="9" customFormat="1" ht="24">
      <c r="A19" s="124"/>
      <c r="B19" s="46" t="s">
        <v>79</v>
      </c>
      <c r="C19" s="39"/>
      <c r="D19" s="40"/>
      <c r="E19" s="41"/>
      <c r="F19" s="121">
        <f t="shared" si="0"/>
        <v>0</v>
      </c>
    </row>
    <row r="20" spans="1:6" s="9" customFormat="1" ht="12">
      <c r="A20" s="124"/>
      <c r="B20" s="83" t="s">
        <v>51</v>
      </c>
      <c r="C20" s="40" t="s">
        <v>19</v>
      </c>
      <c r="D20" s="82">
        <v>50</v>
      </c>
      <c r="E20" s="43"/>
      <c r="F20" s="121">
        <f t="shared" si="0"/>
        <v>0</v>
      </c>
    </row>
    <row r="21" spans="1:6" s="9" customFormat="1" ht="12">
      <c r="A21" s="124"/>
      <c r="B21" s="83" t="s">
        <v>80</v>
      </c>
      <c r="C21" s="40" t="s">
        <v>19</v>
      </c>
      <c r="D21" s="82">
        <v>100</v>
      </c>
      <c r="E21" s="43"/>
      <c r="F21" s="121">
        <f>D21*E21</f>
        <v>0</v>
      </c>
    </row>
    <row r="22" spans="1:6" s="9" customFormat="1" ht="12">
      <c r="A22" s="124"/>
      <c r="B22" s="83" t="s">
        <v>81</v>
      </c>
      <c r="C22" s="40" t="s">
        <v>19</v>
      </c>
      <c r="D22" s="82">
        <v>50</v>
      </c>
      <c r="E22" s="43"/>
      <c r="F22" s="121">
        <f t="shared" si="0"/>
        <v>0</v>
      </c>
    </row>
    <row r="23" spans="1:6" s="9" customFormat="1" ht="5.25" customHeight="1">
      <c r="A23" s="124"/>
      <c r="B23" s="83"/>
      <c r="C23" s="39"/>
      <c r="D23" s="40"/>
      <c r="E23" s="41"/>
      <c r="F23" s="121">
        <f t="shared" si="0"/>
        <v>0</v>
      </c>
    </row>
    <row r="24" spans="1:6" s="9" customFormat="1" ht="12">
      <c r="A24" s="125" t="s">
        <v>17</v>
      </c>
      <c r="B24" s="101" t="s">
        <v>23</v>
      </c>
      <c r="C24" s="102"/>
      <c r="D24" s="103"/>
      <c r="E24" s="104"/>
      <c r="F24" s="126">
        <f t="shared" si="0"/>
        <v>0</v>
      </c>
    </row>
    <row r="25" spans="1:6" s="78" customFormat="1" ht="12">
      <c r="A25" s="127"/>
      <c r="B25" s="105" t="s">
        <v>82</v>
      </c>
      <c r="C25" s="106" t="s">
        <v>2</v>
      </c>
      <c r="D25" s="107">
        <v>2</v>
      </c>
      <c r="E25" s="108"/>
      <c r="F25" s="128" t="s">
        <v>84</v>
      </c>
    </row>
    <row r="26" spans="1:6" s="9" customFormat="1">
      <c r="A26" s="124"/>
      <c r="B26" s="84"/>
      <c r="C26" s="39"/>
      <c r="D26" s="40"/>
      <c r="E26" s="41"/>
      <c r="F26" s="121">
        <f t="shared" si="0"/>
        <v>0</v>
      </c>
    </row>
    <row r="27" spans="1:6" s="9" customFormat="1" ht="12">
      <c r="A27" s="122" t="s">
        <v>31</v>
      </c>
      <c r="B27" s="85" t="s">
        <v>27</v>
      </c>
      <c r="C27" s="39"/>
      <c r="D27" s="40"/>
      <c r="E27" s="41"/>
      <c r="F27" s="121">
        <f t="shared" si="0"/>
        <v>0</v>
      </c>
    </row>
    <row r="28" spans="1:6" s="9" customFormat="1" ht="12">
      <c r="A28" s="123" t="s">
        <v>32</v>
      </c>
      <c r="B28" s="81" t="s">
        <v>28</v>
      </c>
      <c r="C28" s="39"/>
      <c r="D28" s="40"/>
      <c r="E28" s="41"/>
      <c r="F28" s="121">
        <f t="shared" si="0"/>
        <v>0</v>
      </c>
    </row>
    <row r="29" spans="1:6" s="9" customFormat="1" ht="48">
      <c r="A29" s="124"/>
      <c r="B29" s="46" t="s">
        <v>85</v>
      </c>
      <c r="C29" s="40" t="s">
        <v>2</v>
      </c>
      <c r="D29" s="40">
        <v>1</v>
      </c>
      <c r="E29" s="43"/>
      <c r="F29" s="121">
        <f t="shared" si="0"/>
        <v>0</v>
      </c>
    </row>
    <row r="30" spans="1:6" s="9" customFormat="1" ht="5.25" customHeight="1">
      <c r="A30" s="124"/>
      <c r="B30" s="44"/>
      <c r="C30" s="39"/>
      <c r="D30" s="40"/>
      <c r="E30" s="41"/>
      <c r="F30" s="121">
        <f t="shared" si="0"/>
        <v>0</v>
      </c>
    </row>
    <row r="31" spans="1:6" s="9" customFormat="1" ht="12">
      <c r="A31" s="123" t="s">
        <v>33</v>
      </c>
      <c r="B31" s="81" t="s">
        <v>24</v>
      </c>
      <c r="C31" s="39"/>
      <c r="D31" s="40"/>
      <c r="E31" s="41"/>
      <c r="F31" s="121">
        <f t="shared" si="0"/>
        <v>0</v>
      </c>
    </row>
    <row r="32" spans="1:6" s="9" customFormat="1" ht="36">
      <c r="A32" s="124"/>
      <c r="B32" s="46" t="s">
        <v>86</v>
      </c>
      <c r="C32" s="40" t="s">
        <v>2</v>
      </c>
      <c r="D32" s="40">
        <v>1</v>
      </c>
      <c r="E32" s="43"/>
      <c r="F32" s="121">
        <f t="shared" si="0"/>
        <v>0</v>
      </c>
    </row>
    <row r="33" spans="1:6" s="9" customFormat="1" ht="5.25" customHeight="1">
      <c r="A33" s="124"/>
      <c r="B33" s="44"/>
      <c r="C33" s="39"/>
      <c r="D33" s="40"/>
      <c r="E33" s="41"/>
      <c r="F33" s="121">
        <f>D33*E33</f>
        <v>0</v>
      </c>
    </row>
    <row r="34" spans="1:6" s="9" customFormat="1" ht="12">
      <c r="A34" s="123" t="s">
        <v>52</v>
      </c>
      <c r="B34" s="81" t="s">
        <v>87</v>
      </c>
      <c r="C34" s="40"/>
      <c r="D34" s="40"/>
      <c r="E34" s="43"/>
      <c r="F34" s="121"/>
    </row>
    <row r="35" spans="1:6" s="9" customFormat="1" ht="48">
      <c r="A35" s="124"/>
      <c r="B35" s="57" t="s">
        <v>88</v>
      </c>
      <c r="C35" s="40" t="s">
        <v>19</v>
      </c>
      <c r="D35" s="40">
        <v>55</v>
      </c>
      <c r="E35" s="43"/>
      <c r="F35" s="121">
        <f t="shared" si="0"/>
        <v>0</v>
      </c>
    </row>
    <row r="36" spans="1:6" s="9" customFormat="1" ht="5.25" customHeight="1">
      <c r="A36" s="124"/>
      <c r="B36" s="44"/>
      <c r="C36" s="39"/>
      <c r="D36" s="40"/>
      <c r="E36" s="41"/>
      <c r="F36" s="121">
        <f t="shared" si="0"/>
        <v>0</v>
      </c>
    </row>
    <row r="37" spans="1:6" s="9" customFormat="1" ht="12">
      <c r="A37" s="123" t="s">
        <v>53</v>
      </c>
      <c r="B37" s="81" t="s">
        <v>54</v>
      </c>
      <c r="C37" s="40"/>
      <c r="D37" s="40"/>
      <c r="E37" s="43"/>
      <c r="F37" s="121"/>
    </row>
    <row r="38" spans="1:6" s="9" customFormat="1" ht="36">
      <c r="A38" s="123" t="s">
        <v>43</v>
      </c>
      <c r="B38" s="57" t="s">
        <v>90</v>
      </c>
      <c r="C38" s="40" t="s">
        <v>2</v>
      </c>
      <c r="D38" s="40">
        <v>1</v>
      </c>
      <c r="E38" s="43"/>
      <c r="F38" s="121">
        <f>D38*E38</f>
        <v>0</v>
      </c>
    </row>
    <row r="39" spans="1:6" s="9" customFormat="1" ht="5.25" customHeight="1">
      <c r="A39" s="124"/>
      <c r="B39" s="44"/>
      <c r="C39" s="39"/>
      <c r="D39" s="40"/>
      <c r="E39" s="41"/>
      <c r="F39" s="121">
        <f>D39*E39</f>
        <v>0</v>
      </c>
    </row>
    <row r="40" spans="1:6" s="9" customFormat="1" ht="36">
      <c r="A40" s="123" t="s">
        <v>44</v>
      </c>
      <c r="B40" s="57" t="s">
        <v>89</v>
      </c>
      <c r="C40" s="40" t="s">
        <v>2</v>
      </c>
      <c r="D40" s="40">
        <v>1</v>
      </c>
      <c r="E40" s="43"/>
      <c r="F40" s="121">
        <f>D40*E40</f>
        <v>0</v>
      </c>
    </row>
    <row r="41" spans="1:6" s="9" customFormat="1" ht="12">
      <c r="A41" s="124"/>
      <c r="B41" s="46"/>
      <c r="C41" s="39"/>
      <c r="D41" s="40"/>
      <c r="E41" s="41"/>
      <c r="F41" s="121">
        <f t="shared" si="0"/>
        <v>0</v>
      </c>
    </row>
    <row r="42" spans="1:6" s="9" customFormat="1" ht="12">
      <c r="A42" s="122" t="s">
        <v>34</v>
      </c>
      <c r="B42" s="85" t="s">
        <v>29</v>
      </c>
      <c r="C42" s="39"/>
      <c r="D42" s="40"/>
      <c r="E42" s="41"/>
      <c r="F42" s="121">
        <f t="shared" si="0"/>
        <v>0</v>
      </c>
    </row>
    <row r="43" spans="1:6" s="9" customFormat="1" ht="12">
      <c r="A43" s="123" t="s">
        <v>55</v>
      </c>
      <c r="B43" s="81" t="s">
        <v>91</v>
      </c>
      <c r="C43" s="39"/>
      <c r="D43" s="40"/>
      <c r="E43" s="41"/>
      <c r="F43" s="121">
        <f t="shared" si="0"/>
        <v>0</v>
      </c>
    </row>
    <row r="44" spans="1:6" s="9" customFormat="1" ht="24">
      <c r="A44" s="123"/>
      <c r="B44" s="86" t="s">
        <v>92</v>
      </c>
      <c r="C44" s="39"/>
      <c r="D44" s="40"/>
      <c r="E44" s="41"/>
      <c r="F44" s="121">
        <f t="shared" si="0"/>
        <v>0</v>
      </c>
    </row>
    <row r="45" spans="1:6" s="9" customFormat="1" ht="12">
      <c r="A45" s="109"/>
      <c r="B45" s="62" t="s">
        <v>93</v>
      </c>
      <c r="C45" s="59" t="s">
        <v>2</v>
      </c>
      <c r="D45" s="59">
        <v>1</v>
      </c>
      <c r="E45" s="60"/>
      <c r="F45" s="41">
        <f t="shared" si="0"/>
        <v>0</v>
      </c>
    </row>
    <row r="46" spans="1:6" s="9" customFormat="1" ht="12">
      <c r="A46" s="109"/>
      <c r="B46" s="62" t="s">
        <v>94</v>
      </c>
      <c r="C46" s="59" t="s">
        <v>2</v>
      </c>
      <c r="D46" s="59">
        <v>2</v>
      </c>
      <c r="E46" s="60"/>
      <c r="F46" s="41">
        <f t="shared" si="0"/>
        <v>0</v>
      </c>
    </row>
    <row r="47" spans="1:6" s="9" customFormat="1" ht="12">
      <c r="A47" s="109"/>
      <c r="B47" s="62" t="s">
        <v>95</v>
      </c>
      <c r="C47" s="59" t="s">
        <v>2</v>
      </c>
      <c r="D47" s="59">
        <v>1</v>
      </c>
      <c r="E47" s="60"/>
      <c r="F47" s="41">
        <f t="shared" si="0"/>
        <v>0</v>
      </c>
    </row>
    <row r="48" spans="1:6" s="9" customFormat="1" ht="12">
      <c r="A48" s="110"/>
      <c r="B48" s="62" t="s">
        <v>96</v>
      </c>
      <c r="C48" s="59" t="s">
        <v>2</v>
      </c>
      <c r="D48" s="59">
        <v>1</v>
      </c>
      <c r="E48" s="60"/>
      <c r="F48" s="41">
        <f t="shared" si="0"/>
        <v>0</v>
      </c>
    </row>
    <row r="49" spans="1:6" s="9" customFormat="1" ht="5.25" customHeight="1">
      <c r="A49" s="124"/>
      <c r="B49" s="44"/>
      <c r="C49" s="39"/>
      <c r="D49" s="40"/>
      <c r="E49" s="41"/>
      <c r="F49" s="121">
        <f>D49*E49</f>
        <v>0</v>
      </c>
    </row>
    <row r="50" spans="1:6" s="9" customFormat="1" ht="24">
      <c r="A50" s="159"/>
      <c r="B50" s="160" t="s">
        <v>97</v>
      </c>
      <c r="C50" s="161" t="s">
        <v>2</v>
      </c>
      <c r="D50" s="161">
        <v>1</v>
      </c>
      <c r="E50" s="162"/>
      <c r="F50" s="163">
        <f t="shared" si="0"/>
        <v>0</v>
      </c>
    </row>
    <row r="51" spans="1:6" s="9" customFormat="1" ht="12">
      <c r="A51" s="124"/>
      <c r="B51" s="46"/>
      <c r="C51" s="39"/>
      <c r="D51" s="40"/>
      <c r="E51" s="41"/>
      <c r="F51" s="121">
        <f t="shared" si="0"/>
        <v>0</v>
      </c>
    </row>
    <row r="52" spans="1:6" s="9" customFormat="1" ht="12">
      <c r="A52" s="122" t="s">
        <v>35</v>
      </c>
      <c r="B52" s="85" t="s">
        <v>30</v>
      </c>
      <c r="C52" s="39"/>
      <c r="D52" s="40"/>
      <c r="E52" s="41"/>
      <c r="F52" s="121">
        <f t="shared" ref="F52:F57" si="1">D52*E52</f>
        <v>0</v>
      </c>
    </row>
    <row r="53" spans="1:6" s="9" customFormat="1" ht="12">
      <c r="A53" s="123" t="s">
        <v>36</v>
      </c>
      <c r="B53" s="81" t="s">
        <v>25</v>
      </c>
      <c r="C53" s="39"/>
      <c r="D53" s="40"/>
      <c r="E53" s="41"/>
      <c r="F53" s="121">
        <f t="shared" si="1"/>
        <v>0</v>
      </c>
    </row>
    <row r="54" spans="1:6" s="9" customFormat="1" ht="60">
      <c r="A54" s="123" t="s">
        <v>43</v>
      </c>
      <c r="B54" s="57" t="s">
        <v>135</v>
      </c>
      <c r="C54" s="40" t="s">
        <v>2</v>
      </c>
      <c r="D54" s="40">
        <v>2</v>
      </c>
      <c r="E54" s="43"/>
      <c r="F54" s="121">
        <f t="shared" si="1"/>
        <v>0</v>
      </c>
    </row>
    <row r="55" spans="1:6" s="9" customFormat="1" ht="5.25" customHeight="1">
      <c r="A55" s="124"/>
      <c r="B55" s="44"/>
      <c r="C55" s="39"/>
      <c r="D55" s="40"/>
      <c r="E55" s="41"/>
      <c r="F55" s="121">
        <f t="shared" si="1"/>
        <v>0</v>
      </c>
    </row>
    <row r="56" spans="1:6" s="9" customFormat="1" ht="12">
      <c r="A56" s="123" t="s">
        <v>44</v>
      </c>
      <c r="B56" s="68" t="s">
        <v>133</v>
      </c>
      <c r="C56" s="40"/>
      <c r="D56" s="40"/>
      <c r="E56" s="43"/>
      <c r="F56" s="121">
        <f t="shared" si="1"/>
        <v>0</v>
      </c>
    </row>
    <row r="57" spans="1:6" s="9" customFormat="1" ht="24">
      <c r="A57" s="123"/>
      <c r="B57" s="57" t="s">
        <v>134</v>
      </c>
      <c r="C57" s="40" t="s">
        <v>2</v>
      </c>
      <c r="D57" s="40">
        <v>16</v>
      </c>
      <c r="E57" s="43"/>
      <c r="F57" s="121">
        <f t="shared" si="1"/>
        <v>0</v>
      </c>
    </row>
    <row r="58" spans="1:6" s="31" customFormat="1" ht="5.25" customHeight="1">
      <c r="A58" s="129"/>
      <c r="B58" s="57"/>
      <c r="C58" s="66"/>
      <c r="D58" s="66"/>
      <c r="E58" s="87"/>
      <c r="F58" s="130"/>
    </row>
    <row r="59" spans="1:6" s="32" customFormat="1" ht="12">
      <c r="A59" s="131" t="s">
        <v>45</v>
      </c>
      <c r="B59" s="58" t="s">
        <v>56</v>
      </c>
      <c r="C59" s="66"/>
      <c r="D59" s="152"/>
      <c r="E59" s="88"/>
      <c r="F59" s="132"/>
    </row>
    <row r="60" spans="1:6" s="32" customFormat="1" ht="24">
      <c r="A60" s="133"/>
      <c r="B60" s="44" t="s">
        <v>126</v>
      </c>
      <c r="C60" s="89" t="s">
        <v>2</v>
      </c>
      <c r="D60" s="89">
        <v>2</v>
      </c>
      <c r="E60" s="90"/>
      <c r="F60" s="121">
        <f>D60*E60</f>
        <v>0</v>
      </c>
    </row>
    <row r="61" spans="1:6" s="31" customFormat="1" ht="5.25" customHeight="1">
      <c r="A61" s="129"/>
      <c r="B61" s="57"/>
      <c r="C61" s="66"/>
      <c r="D61" s="66"/>
      <c r="E61" s="87"/>
      <c r="F61" s="130"/>
    </row>
    <row r="62" spans="1:6" s="9" customFormat="1" ht="12">
      <c r="A62" s="134" t="s">
        <v>66</v>
      </c>
      <c r="B62" s="63" t="s">
        <v>57</v>
      </c>
      <c r="C62" s="40"/>
      <c r="D62" s="40"/>
      <c r="E62" s="41"/>
      <c r="F62" s="121">
        <f t="shared" ref="F62:F87" si="2">D62*E62</f>
        <v>0</v>
      </c>
    </row>
    <row r="63" spans="1:6" s="9" customFormat="1" ht="12">
      <c r="A63" s="131" t="s">
        <v>43</v>
      </c>
      <c r="B63" s="58" t="s">
        <v>65</v>
      </c>
      <c r="C63" s="40"/>
      <c r="D63" s="40"/>
      <c r="E63" s="41"/>
      <c r="F63" s="121">
        <f t="shared" si="2"/>
        <v>0</v>
      </c>
    </row>
    <row r="64" spans="1:6" s="9" customFormat="1" ht="36">
      <c r="A64" s="131"/>
      <c r="B64" s="44" t="s">
        <v>98</v>
      </c>
      <c r="C64" s="59" t="s">
        <v>2</v>
      </c>
      <c r="D64" s="40">
        <v>26</v>
      </c>
      <c r="E64" s="41"/>
      <c r="F64" s="121">
        <f t="shared" si="2"/>
        <v>0</v>
      </c>
    </row>
    <row r="65" spans="1:6" s="9" customFormat="1" ht="5.25" customHeight="1">
      <c r="A65" s="134"/>
      <c r="B65" s="44"/>
      <c r="C65" s="59"/>
      <c r="D65" s="59"/>
      <c r="E65" s="60"/>
      <c r="F65" s="121"/>
    </row>
    <row r="66" spans="1:6" s="33" customFormat="1" ht="12">
      <c r="A66" s="164" t="s">
        <v>44</v>
      </c>
      <c r="B66" s="165" t="s">
        <v>68</v>
      </c>
      <c r="C66" s="103"/>
      <c r="D66" s="103"/>
      <c r="E66" s="166"/>
      <c r="F66" s="126">
        <f>D66*E66</f>
        <v>0</v>
      </c>
    </row>
    <row r="67" spans="1:6" s="9" customFormat="1" ht="36">
      <c r="A67" s="167"/>
      <c r="B67" s="168" t="s">
        <v>99</v>
      </c>
      <c r="C67" s="169" t="s">
        <v>2</v>
      </c>
      <c r="D67" s="170" t="s">
        <v>83</v>
      </c>
      <c r="E67" s="171"/>
      <c r="F67" s="172" t="s">
        <v>127</v>
      </c>
    </row>
    <row r="68" spans="1:6" s="9" customFormat="1" ht="5.25" customHeight="1">
      <c r="A68" s="134"/>
      <c r="B68" s="44"/>
      <c r="C68" s="59"/>
      <c r="D68" s="59"/>
      <c r="E68" s="60"/>
      <c r="F68" s="121"/>
    </row>
    <row r="69" spans="1:6" s="61" customFormat="1" ht="12">
      <c r="A69" s="135" t="s">
        <v>67</v>
      </c>
      <c r="B69" s="64" t="s">
        <v>58</v>
      </c>
      <c r="C69" s="40"/>
      <c r="D69" s="40"/>
      <c r="E69" s="41"/>
      <c r="F69" s="121">
        <f t="shared" si="2"/>
        <v>0</v>
      </c>
    </row>
    <row r="70" spans="1:6" s="61" customFormat="1" ht="12">
      <c r="A70" s="135" t="s">
        <v>43</v>
      </c>
      <c r="B70" s="64" t="s">
        <v>59</v>
      </c>
      <c r="C70" s="40"/>
      <c r="D70" s="40"/>
      <c r="E70" s="41"/>
      <c r="F70" s="121">
        <f t="shared" si="2"/>
        <v>0</v>
      </c>
    </row>
    <row r="71" spans="1:6" s="9" customFormat="1" ht="36">
      <c r="A71" s="131"/>
      <c r="B71" s="44" t="s">
        <v>100</v>
      </c>
      <c r="C71" s="59" t="s">
        <v>2</v>
      </c>
      <c r="D71" s="40">
        <v>30</v>
      </c>
      <c r="E71" s="41"/>
      <c r="F71" s="121">
        <f t="shared" si="2"/>
        <v>0</v>
      </c>
    </row>
    <row r="72" spans="1:6" s="9" customFormat="1" ht="5.25" customHeight="1">
      <c r="A72" s="134"/>
      <c r="B72" s="44"/>
      <c r="C72" s="59"/>
      <c r="D72" s="65"/>
      <c r="E72" s="60"/>
      <c r="F72" s="121"/>
    </row>
    <row r="73" spans="1:6" s="61" customFormat="1" ht="12">
      <c r="A73" s="135" t="s">
        <v>44</v>
      </c>
      <c r="B73" s="64" t="s">
        <v>69</v>
      </c>
      <c r="C73" s="40"/>
      <c r="D73" s="40"/>
      <c r="E73" s="41"/>
      <c r="F73" s="121">
        <f t="shared" si="2"/>
        <v>0</v>
      </c>
    </row>
    <row r="74" spans="1:6" s="9" customFormat="1" ht="36">
      <c r="A74" s="131"/>
      <c r="B74" s="44" t="s">
        <v>101</v>
      </c>
      <c r="C74" s="59" t="s">
        <v>2</v>
      </c>
      <c r="D74" s="40">
        <v>2</v>
      </c>
      <c r="E74" s="41"/>
      <c r="F74" s="121">
        <f t="shared" si="2"/>
        <v>0</v>
      </c>
    </row>
    <row r="75" spans="1:6" s="9" customFormat="1" ht="5.25" customHeight="1">
      <c r="A75" s="134"/>
      <c r="B75" s="44"/>
      <c r="C75" s="59"/>
      <c r="D75" s="65"/>
      <c r="E75" s="60"/>
      <c r="F75" s="121"/>
    </row>
    <row r="76" spans="1:6" s="61" customFormat="1" ht="14.25" customHeight="1">
      <c r="A76" s="135" t="s">
        <v>45</v>
      </c>
      <c r="B76" s="64" t="s">
        <v>60</v>
      </c>
      <c r="C76" s="40"/>
      <c r="D76" s="40"/>
      <c r="E76" s="41"/>
      <c r="F76" s="121">
        <f t="shared" si="2"/>
        <v>0</v>
      </c>
    </row>
    <row r="77" spans="1:6" s="9" customFormat="1" ht="36">
      <c r="A77" s="131"/>
      <c r="B77" s="44" t="s">
        <v>101</v>
      </c>
      <c r="C77" s="59" t="s">
        <v>2</v>
      </c>
      <c r="D77" s="40">
        <v>2</v>
      </c>
      <c r="E77" s="41"/>
      <c r="F77" s="121">
        <f t="shared" si="2"/>
        <v>0</v>
      </c>
    </row>
    <row r="78" spans="1:6" s="9" customFormat="1" ht="5.25" customHeight="1">
      <c r="A78" s="134"/>
      <c r="B78" s="44"/>
      <c r="C78" s="59"/>
      <c r="D78" s="65"/>
      <c r="E78" s="60"/>
      <c r="F78" s="121"/>
    </row>
    <row r="79" spans="1:6" s="61" customFormat="1" ht="14.25" customHeight="1">
      <c r="A79" s="135" t="s">
        <v>46</v>
      </c>
      <c r="B79" s="64" t="s">
        <v>61</v>
      </c>
      <c r="C79" s="40"/>
      <c r="D79" s="40"/>
      <c r="E79" s="41"/>
      <c r="F79" s="121">
        <f t="shared" si="2"/>
        <v>0</v>
      </c>
    </row>
    <row r="80" spans="1:6" s="9" customFormat="1" ht="36">
      <c r="A80" s="131"/>
      <c r="B80" s="44" t="s">
        <v>102</v>
      </c>
      <c r="C80" s="59" t="s">
        <v>2</v>
      </c>
      <c r="D80" s="40">
        <v>3</v>
      </c>
      <c r="E80" s="41"/>
      <c r="F80" s="121">
        <f t="shared" si="2"/>
        <v>0</v>
      </c>
    </row>
    <row r="81" spans="1:6" s="9" customFormat="1" ht="5.25" customHeight="1">
      <c r="A81" s="134"/>
      <c r="B81" s="44"/>
      <c r="C81" s="59"/>
      <c r="D81" s="65"/>
      <c r="E81" s="60"/>
      <c r="F81" s="121"/>
    </row>
    <row r="82" spans="1:6" s="9" customFormat="1" ht="12">
      <c r="A82" s="134" t="s">
        <v>70</v>
      </c>
      <c r="B82" s="58" t="s">
        <v>62</v>
      </c>
      <c r="C82" s="40"/>
      <c r="D82" s="40"/>
      <c r="E82" s="41"/>
      <c r="F82" s="121">
        <f t="shared" si="2"/>
        <v>0</v>
      </c>
    </row>
    <row r="83" spans="1:6" s="9" customFormat="1" ht="12">
      <c r="A83" s="134" t="s">
        <v>43</v>
      </c>
      <c r="B83" s="58" t="s">
        <v>63</v>
      </c>
      <c r="C83" s="40"/>
      <c r="D83" s="40"/>
      <c r="E83" s="41"/>
      <c r="F83" s="121">
        <f t="shared" si="2"/>
        <v>0</v>
      </c>
    </row>
    <row r="84" spans="1:6" s="9" customFormat="1" ht="24">
      <c r="A84" s="131"/>
      <c r="B84" s="44" t="s">
        <v>103</v>
      </c>
      <c r="C84" s="59" t="s">
        <v>2</v>
      </c>
      <c r="D84" s="40">
        <v>1</v>
      </c>
      <c r="E84" s="41"/>
      <c r="F84" s="121">
        <f t="shared" si="2"/>
        <v>0</v>
      </c>
    </row>
    <row r="85" spans="1:6" s="9" customFormat="1" ht="5.25" customHeight="1">
      <c r="A85" s="134"/>
      <c r="B85" s="44"/>
      <c r="C85" s="59"/>
      <c r="D85" s="65"/>
      <c r="E85" s="60"/>
      <c r="F85" s="121"/>
    </row>
    <row r="86" spans="1:6" s="9" customFormat="1" ht="12">
      <c r="A86" s="134" t="s">
        <v>44</v>
      </c>
      <c r="B86" s="58" t="s">
        <v>64</v>
      </c>
      <c r="C86" s="40"/>
      <c r="D86" s="40"/>
      <c r="E86" s="41"/>
      <c r="F86" s="121">
        <f t="shared" si="2"/>
        <v>0</v>
      </c>
    </row>
    <row r="87" spans="1:6" s="9" customFormat="1" ht="24">
      <c r="A87" s="131"/>
      <c r="B87" s="44" t="s">
        <v>104</v>
      </c>
      <c r="C87" s="59" t="s">
        <v>2</v>
      </c>
      <c r="D87" s="40">
        <v>1</v>
      </c>
      <c r="E87" s="41"/>
      <c r="F87" s="121">
        <f t="shared" si="2"/>
        <v>0</v>
      </c>
    </row>
    <row r="88" spans="1:6" s="32" customFormat="1" ht="5.25" customHeight="1">
      <c r="A88" s="133"/>
      <c r="B88" s="57"/>
      <c r="C88" s="66"/>
      <c r="D88" s="66"/>
      <c r="E88" s="67"/>
      <c r="F88" s="121"/>
    </row>
    <row r="89" spans="1:6" s="32" customFormat="1" ht="12">
      <c r="A89" s="133" t="s">
        <v>72</v>
      </c>
      <c r="B89" s="68" t="s">
        <v>71</v>
      </c>
      <c r="C89" s="66"/>
      <c r="D89" s="66"/>
      <c r="E89" s="67"/>
      <c r="F89" s="121"/>
    </row>
    <row r="90" spans="1:6" s="32" customFormat="1" ht="12">
      <c r="A90" s="133" t="s">
        <v>43</v>
      </c>
      <c r="B90" s="68" t="s">
        <v>122</v>
      </c>
      <c r="C90" s="66"/>
      <c r="D90" s="66"/>
      <c r="E90" s="67"/>
      <c r="F90" s="121"/>
    </row>
    <row r="91" spans="1:6" s="32" customFormat="1" ht="48">
      <c r="A91" s="133"/>
      <c r="B91" s="57" t="s">
        <v>124</v>
      </c>
      <c r="C91" s="69" t="s">
        <v>2</v>
      </c>
      <c r="D91" s="69">
        <v>3</v>
      </c>
      <c r="E91" s="45"/>
      <c r="F91" s="121">
        <f>D91*E91</f>
        <v>0</v>
      </c>
    </row>
    <row r="92" spans="1:6" s="32" customFormat="1" ht="5.25" customHeight="1">
      <c r="A92" s="133"/>
      <c r="B92" s="57"/>
      <c r="C92" s="66"/>
      <c r="D92" s="66"/>
      <c r="E92" s="67"/>
      <c r="F92" s="121"/>
    </row>
    <row r="93" spans="1:6" s="32" customFormat="1" ht="12">
      <c r="A93" s="133" t="s">
        <v>44</v>
      </c>
      <c r="B93" s="68" t="s">
        <v>123</v>
      </c>
      <c r="C93" s="66"/>
      <c r="D93" s="66"/>
      <c r="E93" s="67"/>
      <c r="F93" s="121"/>
    </row>
    <row r="94" spans="1:6" s="32" customFormat="1" ht="60">
      <c r="A94" s="133"/>
      <c r="B94" s="57" t="s">
        <v>125</v>
      </c>
      <c r="C94" s="69" t="s">
        <v>2</v>
      </c>
      <c r="D94" s="69">
        <v>4</v>
      </c>
      <c r="E94" s="45"/>
      <c r="F94" s="121">
        <f>D94*E94</f>
        <v>0</v>
      </c>
    </row>
    <row r="95" spans="1:6" s="30" customFormat="1" ht="5.25" customHeight="1">
      <c r="A95" s="123"/>
      <c r="B95" s="46"/>
      <c r="C95" s="91"/>
      <c r="D95" s="91"/>
      <c r="E95" s="92"/>
      <c r="F95" s="47"/>
    </row>
    <row r="96" spans="1:6" s="177" customFormat="1">
      <c r="A96" s="173"/>
      <c r="B96" s="174"/>
      <c r="C96" s="221" t="s">
        <v>40</v>
      </c>
      <c r="D96" s="221"/>
      <c r="E96" s="221"/>
      <c r="F96" s="176">
        <f>SUM(F13:F94)</f>
        <v>0</v>
      </c>
    </row>
    <row r="97" spans="1:6" s="30" customFormat="1" ht="5.25" customHeight="1">
      <c r="A97" s="123"/>
      <c r="B97" s="46"/>
      <c r="C97" s="93"/>
      <c r="D97" s="93"/>
      <c r="E97" s="94"/>
      <c r="F97" s="48"/>
    </row>
    <row r="98" spans="1:6" s="158" customFormat="1" ht="14.25">
      <c r="A98" s="186" t="s">
        <v>37</v>
      </c>
      <c r="B98" s="187" t="s">
        <v>76</v>
      </c>
      <c r="C98" s="39"/>
      <c r="D98" s="188"/>
      <c r="E98" s="189"/>
      <c r="F98" s="157"/>
    </row>
    <row r="99" spans="1:6" s="9" customFormat="1" ht="12">
      <c r="A99" s="122" t="s">
        <v>38</v>
      </c>
      <c r="B99" s="85" t="s">
        <v>42</v>
      </c>
      <c r="C99" s="39"/>
      <c r="D99" s="40"/>
      <c r="E99" s="41"/>
      <c r="F99" s="121"/>
    </row>
    <row r="100" spans="1:6" s="9" customFormat="1" ht="12">
      <c r="A100" s="110" t="s">
        <v>73</v>
      </c>
      <c r="B100" s="70" t="s">
        <v>106</v>
      </c>
      <c r="C100" s="59"/>
      <c r="D100" s="59"/>
      <c r="E100" s="114"/>
      <c r="F100" s="41">
        <f>D100*E100</f>
        <v>0</v>
      </c>
    </row>
    <row r="101" spans="1:6" s="9" customFormat="1" ht="36">
      <c r="A101" s="109"/>
      <c r="B101" s="44" t="s">
        <v>107</v>
      </c>
      <c r="C101" s="59" t="s">
        <v>18</v>
      </c>
      <c r="D101" s="59">
        <v>1</v>
      </c>
      <c r="E101" s="60"/>
      <c r="F101" s="41">
        <f>D101*E101</f>
        <v>0</v>
      </c>
    </row>
    <row r="102" spans="1:6" s="9" customFormat="1" ht="6" customHeight="1">
      <c r="A102" s="136"/>
      <c r="B102" s="58"/>
      <c r="C102" s="40"/>
      <c r="D102" s="40"/>
      <c r="E102" s="45"/>
      <c r="F102" s="41">
        <f>D102*E102</f>
        <v>0</v>
      </c>
    </row>
    <row r="103" spans="1:6" s="9" customFormat="1" ht="12">
      <c r="A103" s="110" t="s">
        <v>74</v>
      </c>
      <c r="B103" s="70" t="s">
        <v>105</v>
      </c>
      <c r="C103" s="40"/>
      <c r="D103" s="40"/>
      <c r="E103" s="45"/>
      <c r="F103" s="41">
        <f>D103*E103</f>
        <v>0</v>
      </c>
    </row>
    <row r="104" spans="1:6" s="9" customFormat="1" ht="36">
      <c r="A104" s="137"/>
      <c r="B104" s="57" t="s">
        <v>108</v>
      </c>
      <c r="C104" s="40" t="s">
        <v>2</v>
      </c>
      <c r="D104" s="40">
        <v>3</v>
      </c>
      <c r="E104" s="45"/>
      <c r="F104" s="41">
        <f>D104*E104</f>
        <v>0</v>
      </c>
    </row>
    <row r="105" spans="1:6" s="9" customFormat="1" ht="5.25" customHeight="1">
      <c r="A105" s="138"/>
      <c r="B105" s="71"/>
      <c r="C105" s="72"/>
      <c r="D105" s="73"/>
      <c r="E105" s="74"/>
      <c r="F105" s="139"/>
    </row>
    <row r="106" spans="1:6" s="9" customFormat="1" ht="12">
      <c r="A106" s="131" t="s">
        <v>121</v>
      </c>
      <c r="B106" s="70" t="s">
        <v>75</v>
      </c>
      <c r="C106" s="59"/>
      <c r="D106" s="40"/>
      <c r="E106" s="41"/>
      <c r="F106" s="121">
        <f>D106*E106</f>
        <v>0</v>
      </c>
    </row>
    <row r="107" spans="1:6" s="78" customFormat="1" ht="12">
      <c r="A107" s="140"/>
      <c r="B107" s="75" t="s">
        <v>109</v>
      </c>
      <c r="C107" s="76" t="s">
        <v>18</v>
      </c>
      <c r="D107" s="77">
        <v>1</v>
      </c>
      <c r="E107" s="115"/>
      <c r="F107" s="141" t="s">
        <v>12</v>
      </c>
    </row>
    <row r="108" spans="1:6" s="9" customFormat="1" ht="12">
      <c r="A108" s="131"/>
      <c r="B108" s="44"/>
      <c r="C108" s="59"/>
      <c r="D108" s="40"/>
      <c r="E108" s="41"/>
      <c r="F108" s="121"/>
    </row>
    <row r="109" spans="1:6" s="9" customFormat="1" ht="12">
      <c r="A109" s="122" t="s">
        <v>39</v>
      </c>
      <c r="B109" s="85" t="s">
        <v>47</v>
      </c>
      <c r="C109" s="39"/>
      <c r="D109" s="40"/>
      <c r="E109" s="41"/>
      <c r="F109" s="121"/>
    </row>
    <row r="110" spans="1:6" s="79" customFormat="1" ht="36">
      <c r="A110" s="129"/>
      <c r="B110" s="44" t="s">
        <v>110</v>
      </c>
      <c r="C110" s="66" t="s">
        <v>2</v>
      </c>
      <c r="D110" s="66">
        <v>6</v>
      </c>
      <c r="E110" s="67"/>
      <c r="F110" s="121">
        <f>SUM(D110*E110)</f>
        <v>0</v>
      </c>
    </row>
    <row r="111" spans="1:6" s="30" customFormat="1" ht="5.25" customHeight="1">
      <c r="A111" s="123"/>
      <c r="B111" s="46"/>
      <c r="C111" s="91"/>
      <c r="D111" s="91"/>
      <c r="E111" s="92"/>
      <c r="F111" s="47"/>
    </row>
    <row r="112" spans="1:6" s="177" customFormat="1">
      <c r="A112" s="173"/>
      <c r="B112" s="174"/>
      <c r="C112" s="221" t="s">
        <v>41</v>
      </c>
      <c r="D112" s="221"/>
      <c r="E112" s="221"/>
      <c r="F112" s="176">
        <f>SUM(F98:F110)</f>
        <v>0</v>
      </c>
    </row>
    <row r="113" spans="1:6" s="30" customFormat="1" ht="5.25" customHeight="1">
      <c r="A113" s="123"/>
      <c r="B113" s="46"/>
      <c r="C113" s="93"/>
      <c r="D113" s="93"/>
      <c r="E113" s="94"/>
      <c r="F113" s="48"/>
    </row>
    <row r="114" spans="1:6" s="9" customFormat="1" ht="12">
      <c r="A114" s="124"/>
      <c r="B114" s="46"/>
      <c r="C114" s="95"/>
      <c r="D114" s="96"/>
      <c r="E114" s="97"/>
      <c r="F114" s="142"/>
    </row>
    <row r="115" spans="1:6" s="20" customFormat="1" ht="4.1500000000000004" customHeight="1">
      <c r="A115" s="143"/>
      <c r="B115" s="49"/>
      <c r="C115" s="34"/>
      <c r="D115" s="34"/>
      <c r="E115" s="50"/>
      <c r="F115" s="50"/>
    </row>
    <row r="116" spans="1:6" s="185" customFormat="1">
      <c r="A116" s="183"/>
      <c r="B116" s="183"/>
      <c r="C116" s="190"/>
      <c r="D116" s="190"/>
      <c r="E116" s="184" t="s">
        <v>112</v>
      </c>
      <c r="F116" s="191">
        <f>SUM(F112+F96)</f>
        <v>0</v>
      </c>
    </row>
    <row r="117" spans="1:6" s="10" customFormat="1" ht="4.1500000000000004" customHeight="1">
      <c r="A117" s="144"/>
      <c r="B117" s="52"/>
      <c r="C117" s="35"/>
      <c r="D117" s="35"/>
      <c r="E117" s="53"/>
      <c r="F117" s="53"/>
    </row>
    <row r="118" spans="1:6" s="22" customFormat="1" ht="4.1500000000000004" customHeight="1">
      <c r="A118" s="145"/>
      <c r="B118" s="54"/>
      <c r="C118" s="36"/>
      <c r="D118" s="36"/>
      <c r="E118" s="55"/>
      <c r="F118" s="55"/>
    </row>
    <row r="119" spans="1:6" s="10" customFormat="1">
      <c r="A119" s="51"/>
      <c r="B119" s="51"/>
      <c r="C119" s="98"/>
      <c r="D119" s="98"/>
      <c r="E119" s="56" t="s">
        <v>8</v>
      </c>
      <c r="F119" s="146">
        <f>F116*0.13</f>
        <v>0</v>
      </c>
    </row>
    <row r="120" spans="1:6" s="10" customFormat="1" ht="4.1500000000000004" customHeight="1">
      <c r="A120" s="144"/>
      <c r="B120" s="52"/>
      <c r="C120" s="35"/>
      <c r="D120" s="35"/>
      <c r="E120" s="53"/>
      <c r="F120" s="53"/>
    </row>
    <row r="121" spans="1:6" s="23" customFormat="1" ht="4.1500000000000004" customHeight="1">
      <c r="A121" s="147"/>
      <c r="B121" s="54"/>
      <c r="C121" s="36"/>
      <c r="D121" s="36"/>
      <c r="E121" s="55"/>
      <c r="F121" s="55"/>
    </row>
    <row r="122" spans="1:6" s="185" customFormat="1">
      <c r="A122" s="215"/>
      <c r="B122" s="215"/>
      <c r="C122" s="216"/>
      <c r="D122" s="216"/>
      <c r="E122" s="217" t="s">
        <v>113</v>
      </c>
      <c r="F122" s="218">
        <f>F116+F119</f>
        <v>0</v>
      </c>
    </row>
    <row r="123" spans="1:6" s="21" customFormat="1" ht="4.1500000000000004" customHeight="1">
      <c r="A123" s="148"/>
      <c r="B123" s="149"/>
      <c r="C123" s="150"/>
      <c r="D123" s="150"/>
      <c r="E123" s="151"/>
      <c r="F123" s="151"/>
    </row>
    <row r="124" spans="1:6" s="17" customFormat="1" ht="18">
      <c r="A124" s="225"/>
      <c r="B124" s="225"/>
      <c r="C124" s="11"/>
      <c r="D124" s="11"/>
      <c r="E124" s="12"/>
      <c r="F124" s="12"/>
    </row>
  </sheetData>
  <mergeCells count="4">
    <mergeCell ref="A10:F10"/>
    <mergeCell ref="A124:B124"/>
    <mergeCell ref="C112:E112"/>
    <mergeCell ref="C96:E96"/>
  </mergeCells>
  <printOptions horizontalCentered="1" gridLinesSet="0"/>
  <pageMargins left="0.19685039370078741" right="0.19685039370078741" top="0.47244094488188981" bottom="0.6692913385826772" header="0.15748031496062992" footer="0.11811023622047245"/>
  <pageSetup paperSize="9" scale="84" fitToHeight="198" orientation="portrait" r:id="rId1"/>
  <headerFooter alignWithMargins="0">
    <oddFooter>&amp;L&amp;"Verdana,Normal"&amp;8Logements de fonction     
Affaires Maritimes MAHINA&amp;C&amp;"Verdana,Normal"&amp;8Estimatif de stravaux du Lot Electricité - Logement de fonction de type F5&amp;R&amp;"Verdana,Normal"&amp;8Page &amp;P/&amp;N</oddFooter>
  </headerFooter>
  <rowBreaks count="2" manualBreakCount="2">
    <brk id="50" max="5" man="1"/>
    <brk id="102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3B03D-A3E8-4827-AB7B-AFEBE5E13913}">
  <dimension ref="A1:F125"/>
  <sheetViews>
    <sheetView showGridLines="0" showZeros="0" tabSelected="1" zoomScaleNormal="100" zoomScaleSheetLayoutView="85" workbookViewId="0">
      <selection activeCell="K16" sqref="K16"/>
    </sheetView>
  </sheetViews>
  <sheetFormatPr baseColWidth="10" defaultColWidth="11.28515625" defaultRowHeight="12.75"/>
  <cols>
    <col min="1" max="1" width="7.5703125" style="13" customWidth="1"/>
    <col min="2" max="2" width="69.7109375" style="8" customWidth="1"/>
    <col min="3" max="3" width="5.5703125" style="14" customWidth="1"/>
    <col min="4" max="4" width="9.28515625" style="14" customWidth="1"/>
    <col min="5" max="5" width="13" style="3" customWidth="1"/>
    <col min="6" max="6" width="15.5703125" style="3" customWidth="1"/>
    <col min="7" max="16384" width="11.28515625" style="8"/>
  </cols>
  <sheetData>
    <row r="1" spans="1:6" s="15" customFormat="1" ht="13.5" customHeight="1">
      <c r="A1" s="19"/>
      <c r="B1" s="18"/>
      <c r="C1" s="2"/>
      <c r="D1" s="2"/>
      <c r="E1" s="3"/>
      <c r="F1" s="24"/>
    </row>
    <row r="2" spans="1:6" s="15" customFormat="1" ht="13.5" customHeight="1">
      <c r="A2" s="19"/>
      <c r="B2" s="18"/>
      <c r="C2" s="2"/>
      <c r="D2" s="2"/>
      <c r="E2" s="3"/>
      <c r="F2" s="24"/>
    </row>
    <row r="3" spans="1:6" s="15" customFormat="1" ht="13.5" customHeight="1">
      <c r="A3" s="19"/>
      <c r="B3" s="18"/>
      <c r="C3" s="2"/>
      <c r="D3" s="2"/>
      <c r="E3" s="3"/>
      <c r="F3" s="24"/>
    </row>
    <row r="4" spans="1:6" s="15" customFormat="1" ht="13.5" customHeight="1">
      <c r="A4" s="19"/>
      <c r="B4" s="18"/>
      <c r="C4" s="2"/>
      <c r="D4" s="2"/>
      <c r="E4" s="3"/>
      <c r="F4" s="24"/>
    </row>
    <row r="5" spans="1:6" s="15" customFormat="1" ht="13.5" customHeight="1" thickBot="1">
      <c r="A5" s="19"/>
      <c r="B5" s="18"/>
      <c r="C5" s="2"/>
      <c r="D5" s="2"/>
      <c r="E5" s="3"/>
      <c r="F5" s="24"/>
    </row>
    <row r="6" spans="1:6" s="15" customFormat="1" ht="4.9000000000000004" customHeight="1" thickTop="1">
      <c r="A6" s="25"/>
      <c r="B6" s="26"/>
      <c r="C6" s="27"/>
      <c r="D6" s="27"/>
      <c r="E6" s="28"/>
      <c r="F6" s="29"/>
    </row>
    <row r="7" spans="1:6" s="15" customFormat="1" ht="13.5" customHeight="1">
      <c r="A7" s="99" t="s">
        <v>119</v>
      </c>
      <c r="B7" s="99"/>
      <c r="C7" s="2"/>
      <c r="D7" s="2"/>
      <c r="E7" s="3"/>
      <c r="F7" s="100" t="s">
        <v>77</v>
      </c>
    </row>
    <row r="8" spans="1:6" s="15" customFormat="1" ht="13.5" customHeight="1">
      <c r="A8" s="99" t="s">
        <v>120</v>
      </c>
      <c r="B8" s="99"/>
      <c r="C8" s="2"/>
      <c r="D8" s="2"/>
      <c r="E8" s="3"/>
      <c r="F8" s="4" t="s">
        <v>138</v>
      </c>
    </row>
    <row r="9" spans="1:6" s="15" customFormat="1" ht="13.5" customHeight="1">
      <c r="A9" s="1"/>
      <c r="B9" s="1"/>
      <c r="C9" s="2"/>
      <c r="D9" s="2"/>
      <c r="E9" s="3"/>
      <c r="F9" s="4"/>
    </row>
    <row r="10" spans="1:6" s="15" customFormat="1" ht="30" customHeight="1">
      <c r="A10" s="224" t="s">
        <v>130</v>
      </c>
      <c r="B10" s="224"/>
      <c r="C10" s="224"/>
      <c r="D10" s="224"/>
      <c r="E10" s="224"/>
      <c r="F10" s="224"/>
    </row>
    <row r="11" spans="1:6" s="15" customFormat="1" ht="8.25" customHeight="1">
      <c r="A11" s="5"/>
      <c r="B11" s="6"/>
      <c r="C11" s="2"/>
      <c r="D11" s="2"/>
      <c r="E11" s="3"/>
      <c r="F11" s="7"/>
    </row>
    <row r="12" spans="1:6" s="16" customFormat="1" ht="24" customHeight="1" thickBot="1">
      <c r="A12" s="116" t="s">
        <v>3</v>
      </c>
      <c r="B12" s="117" t="s">
        <v>4</v>
      </c>
      <c r="C12" s="118" t="s">
        <v>0</v>
      </c>
      <c r="D12" s="119" t="s">
        <v>5</v>
      </c>
      <c r="E12" s="119" t="s">
        <v>6</v>
      </c>
      <c r="F12" s="120" t="s">
        <v>7</v>
      </c>
    </row>
    <row r="13" spans="1:6" s="158" customFormat="1">
      <c r="A13" s="153" t="s">
        <v>14</v>
      </c>
      <c r="B13" s="154" t="s">
        <v>116</v>
      </c>
      <c r="C13" s="155"/>
      <c r="D13" s="155"/>
      <c r="E13" s="156"/>
      <c r="F13" s="157"/>
    </row>
    <row r="14" spans="1:6" s="9" customFormat="1" ht="12">
      <c r="A14" s="122" t="s">
        <v>20</v>
      </c>
      <c r="B14" s="80" t="s">
        <v>21</v>
      </c>
      <c r="C14" s="40"/>
      <c r="D14" s="42"/>
      <c r="E14" s="43"/>
      <c r="F14" s="121"/>
    </row>
    <row r="15" spans="1:6" s="9" customFormat="1" ht="12">
      <c r="A15" s="123" t="s">
        <v>15</v>
      </c>
      <c r="B15" s="81" t="s">
        <v>22</v>
      </c>
      <c r="C15" s="40"/>
      <c r="D15" s="42"/>
      <c r="E15" s="43"/>
      <c r="F15" s="121"/>
    </row>
    <row r="16" spans="1:6" s="9" customFormat="1" ht="96">
      <c r="A16" s="124"/>
      <c r="B16" s="46" t="s">
        <v>78</v>
      </c>
      <c r="C16" s="40" t="s">
        <v>19</v>
      </c>
      <c r="D16" s="82">
        <v>30</v>
      </c>
      <c r="E16" s="43"/>
      <c r="F16" s="121">
        <f>D16*E16</f>
        <v>0</v>
      </c>
    </row>
    <row r="17" spans="1:6" s="9" customFormat="1" ht="5.25" customHeight="1">
      <c r="A17" s="124"/>
      <c r="B17" s="44"/>
      <c r="C17" s="39"/>
      <c r="D17" s="40"/>
      <c r="E17" s="41"/>
      <c r="F17" s="121">
        <f t="shared" ref="F17:F57" si="0">D17*E17</f>
        <v>0</v>
      </c>
    </row>
    <row r="18" spans="1:6" s="9" customFormat="1" ht="12">
      <c r="A18" s="123" t="s">
        <v>16</v>
      </c>
      <c r="B18" s="81" t="s">
        <v>26</v>
      </c>
      <c r="C18" s="39"/>
      <c r="D18" s="40"/>
      <c r="E18" s="41"/>
      <c r="F18" s="121">
        <f t="shared" si="0"/>
        <v>0</v>
      </c>
    </row>
    <row r="19" spans="1:6" s="9" customFormat="1" ht="24">
      <c r="A19" s="124"/>
      <c r="B19" s="46" t="s">
        <v>79</v>
      </c>
      <c r="C19" s="39"/>
      <c r="D19" s="40"/>
      <c r="E19" s="41"/>
      <c r="F19" s="121">
        <f t="shared" si="0"/>
        <v>0</v>
      </c>
    </row>
    <row r="20" spans="1:6" s="9" customFormat="1" ht="12">
      <c r="A20" s="124"/>
      <c r="B20" s="83" t="s">
        <v>51</v>
      </c>
      <c r="C20" s="40" t="s">
        <v>19</v>
      </c>
      <c r="D20" s="82">
        <v>50</v>
      </c>
      <c r="E20" s="43"/>
      <c r="F20" s="121">
        <f t="shared" si="0"/>
        <v>0</v>
      </c>
    </row>
    <row r="21" spans="1:6" s="9" customFormat="1" ht="12">
      <c r="A21" s="124"/>
      <c r="B21" s="83" t="s">
        <v>80</v>
      </c>
      <c r="C21" s="40" t="s">
        <v>19</v>
      </c>
      <c r="D21" s="82">
        <v>100</v>
      </c>
      <c r="E21" s="43"/>
      <c r="F21" s="121">
        <f>D21*E21</f>
        <v>0</v>
      </c>
    </row>
    <row r="22" spans="1:6" s="9" customFormat="1" ht="12">
      <c r="A22" s="124"/>
      <c r="B22" s="83" t="s">
        <v>81</v>
      </c>
      <c r="C22" s="40" t="s">
        <v>19</v>
      </c>
      <c r="D22" s="82">
        <v>50</v>
      </c>
      <c r="E22" s="43"/>
      <c r="F22" s="121">
        <f t="shared" si="0"/>
        <v>0</v>
      </c>
    </row>
    <row r="23" spans="1:6" s="9" customFormat="1" ht="5.25" customHeight="1">
      <c r="A23" s="124"/>
      <c r="B23" s="83"/>
      <c r="C23" s="39"/>
      <c r="D23" s="40"/>
      <c r="E23" s="41"/>
      <c r="F23" s="121">
        <f t="shared" si="0"/>
        <v>0</v>
      </c>
    </row>
    <row r="24" spans="1:6" s="9" customFormat="1" ht="12">
      <c r="A24" s="125" t="s">
        <v>17</v>
      </c>
      <c r="B24" s="101" t="s">
        <v>23</v>
      </c>
      <c r="C24" s="102"/>
      <c r="D24" s="103"/>
      <c r="E24" s="104"/>
      <c r="F24" s="126">
        <f t="shared" si="0"/>
        <v>0</v>
      </c>
    </row>
    <row r="25" spans="1:6" s="78" customFormat="1" ht="12">
      <c r="A25" s="127"/>
      <c r="B25" s="105" t="s">
        <v>82</v>
      </c>
      <c r="C25" s="106" t="s">
        <v>2</v>
      </c>
      <c r="D25" s="107">
        <v>2</v>
      </c>
      <c r="E25" s="108"/>
      <c r="F25" s="128" t="s">
        <v>84</v>
      </c>
    </row>
    <row r="26" spans="1:6" s="9" customFormat="1">
      <c r="A26" s="124"/>
      <c r="B26" s="84"/>
      <c r="C26" s="39"/>
      <c r="D26" s="40"/>
      <c r="E26" s="41"/>
      <c r="F26" s="121">
        <f t="shared" si="0"/>
        <v>0</v>
      </c>
    </row>
    <row r="27" spans="1:6" s="9" customFormat="1" ht="12">
      <c r="A27" s="122" t="s">
        <v>31</v>
      </c>
      <c r="B27" s="85" t="s">
        <v>27</v>
      </c>
      <c r="C27" s="39"/>
      <c r="D27" s="40"/>
      <c r="E27" s="41"/>
      <c r="F27" s="121">
        <f t="shared" si="0"/>
        <v>0</v>
      </c>
    </row>
    <row r="28" spans="1:6" s="9" customFormat="1" ht="12">
      <c r="A28" s="123" t="s">
        <v>32</v>
      </c>
      <c r="B28" s="81" t="s">
        <v>28</v>
      </c>
      <c r="C28" s="39"/>
      <c r="D28" s="40"/>
      <c r="E28" s="41"/>
      <c r="F28" s="121">
        <f t="shared" si="0"/>
        <v>0</v>
      </c>
    </row>
    <row r="29" spans="1:6" s="9" customFormat="1" ht="48">
      <c r="A29" s="124"/>
      <c r="B29" s="46" t="s">
        <v>85</v>
      </c>
      <c r="C29" s="40" t="s">
        <v>2</v>
      </c>
      <c r="D29" s="40">
        <v>1</v>
      </c>
      <c r="E29" s="43"/>
      <c r="F29" s="121">
        <f t="shared" si="0"/>
        <v>0</v>
      </c>
    </row>
    <row r="30" spans="1:6" s="9" customFormat="1" ht="5.25" customHeight="1">
      <c r="A30" s="124"/>
      <c r="B30" s="44"/>
      <c r="C30" s="39"/>
      <c r="D30" s="40"/>
      <c r="E30" s="41"/>
      <c r="F30" s="121">
        <f t="shared" si="0"/>
        <v>0</v>
      </c>
    </row>
    <row r="31" spans="1:6" s="9" customFormat="1" ht="12">
      <c r="A31" s="123" t="s">
        <v>33</v>
      </c>
      <c r="B31" s="81" t="s">
        <v>24</v>
      </c>
      <c r="C31" s="39"/>
      <c r="D31" s="40"/>
      <c r="E31" s="41"/>
      <c r="F31" s="121">
        <f t="shared" si="0"/>
        <v>0</v>
      </c>
    </row>
    <row r="32" spans="1:6" s="9" customFormat="1" ht="36">
      <c r="A32" s="124"/>
      <c r="B32" s="46" t="s">
        <v>86</v>
      </c>
      <c r="C32" s="40" t="s">
        <v>2</v>
      </c>
      <c r="D32" s="40">
        <v>1</v>
      </c>
      <c r="E32" s="43"/>
      <c r="F32" s="121">
        <f t="shared" si="0"/>
        <v>0</v>
      </c>
    </row>
    <row r="33" spans="1:6" s="9" customFormat="1" ht="5.25" customHeight="1">
      <c r="A33" s="124"/>
      <c r="B33" s="44"/>
      <c r="C33" s="39"/>
      <c r="D33" s="40"/>
      <c r="E33" s="41"/>
      <c r="F33" s="121">
        <f>D33*E33</f>
        <v>0</v>
      </c>
    </row>
    <row r="34" spans="1:6" s="9" customFormat="1" ht="12">
      <c r="A34" s="123" t="s">
        <v>52</v>
      </c>
      <c r="B34" s="81" t="s">
        <v>87</v>
      </c>
      <c r="C34" s="40"/>
      <c r="D34" s="40"/>
      <c r="E34" s="43"/>
      <c r="F34" s="121"/>
    </row>
    <row r="35" spans="1:6" s="9" customFormat="1" ht="48">
      <c r="A35" s="124"/>
      <c r="B35" s="57" t="s">
        <v>88</v>
      </c>
      <c r="C35" s="40" t="s">
        <v>19</v>
      </c>
      <c r="D35" s="40">
        <v>55</v>
      </c>
      <c r="E35" s="43"/>
      <c r="F35" s="121">
        <f t="shared" si="0"/>
        <v>0</v>
      </c>
    </row>
    <row r="36" spans="1:6" s="9" customFormat="1" ht="5.25" customHeight="1">
      <c r="A36" s="124"/>
      <c r="B36" s="44"/>
      <c r="C36" s="39"/>
      <c r="D36" s="40"/>
      <c r="E36" s="41"/>
      <c r="F36" s="121">
        <f t="shared" si="0"/>
        <v>0</v>
      </c>
    </row>
    <row r="37" spans="1:6" s="9" customFormat="1" ht="12">
      <c r="A37" s="123" t="s">
        <v>53</v>
      </c>
      <c r="B37" s="81" t="s">
        <v>54</v>
      </c>
      <c r="C37" s="40"/>
      <c r="D37" s="40"/>
      <c r="E37" s="43"/>
      <c r="F37" s="121"/>
    </row>
    <row r="38" spans="1:6" s="9" customFormat="1" ht="36">
      <c r="A38" s="123" t="s">
        <v>43</v>
      </c>
      <c r="B38" s="57" t="s">
        <v>90</v>
      </c>
      <c r="C38" s="40" t="s">
        <v>2</v>
      </c>
      <c r="D38" s="40">
        <v>1</v>
      </c>
      <c r="E38" s="43"/>
      <c r="F38" s="121">
        <f>D38*E38</f>
        <v>0</v>
      </c>
    </row>
    <row r="39" spans="1:6" s="9" customFormat="1" ht="5.25" customHeight="1">
      <c r="A39" s="124"/>
      <c r="B39" s="44"/>
      <c r="C39" s="39"/>
      <c r="D39" s="40"/>
      <c r="E39" s="41"/>
      <c r="F39" s="121">
        <f>D39*E39</f>
        <v>0</v>
      </c>
    </row>
    <row r="40" spans="1:6" s="9" customFormat="1" ht="36">
      <c r="A40" s="123" t="s">
        <v>44</v>
      </c>
      <c r="B40" s="57" t="s">
        <v>89</v>
      </c>
      <c r="C40" s="40" t="s">
        <v>2</v>
      </c>
      <c r="D40" s="40">
        <v>1</v>
      </c>
      <c r="E40" s="43"/>
      <c r="F40" s="121">
        <f>D40*E40</f>
        <v>0</v>
      </c>
    </row>
    <row r="41" spans="1:6" s="9" customFormat="1" ht="12">
      <c r="A41" s="124"/>
      <c r="B41" s="46"/>
      <c r="C41" s="39"/>
      <c r="D41" s="40"/>
      <c r="E41" s="41"/>
      <c r="F41" s="121">
        <f t="shared" si="0"/>
        <v>0</v>
      </c>
    </row>
    <row r="42" spans="1:6" s="9" customFormat="1" ht="12">
      <c r="A42" s="122" t="s">
        <v>34</v>
      </c>
      <c r="B42" s="85" t="s">
        <v>29</v>
      </c>
      <c r="C42" s="39"/>
      <c r="D42" s="40"/>
      <c r="E42" s="41"/>
      <c r="F42" s="121">
        <f t="shared" si="0"/>
        <v>0</v>
      </c>
    </row>
    <row r="43" spans="1:6" s="9" customFormat="1" ht="12">
      <c r="A43" s="123" t="s">
        <v>55</v>
      </c>
      <c r="B43" s="81" t="s">
        <v>91</v>
      </c>
      <c r="C43" s="39"/>
      <c r="D43" s="40"/>
      <c r="E43" s="41"/>
      <c r="F43" s="121">
        <f t="shared" si="0"/>
        <v>0</v>
      </c>
    </row>
    <row r="44" spans="1:6" s="9" customFormat="1" ht="24">
      <c r="A44" s="123"/>
      <c r="B44" s="86" t="s">
        <v>92</v>
      </c>
      <c r="C44" s="39"/>
      <c r="D44" s="40"/>
      <c r="E44" s="41"/>
      <c r="F44" s="121">
        <f t="shared" si="0"/>
        <v>0</v>
      </c>
    </row>
    <row r="45" spans="1:6" s="9" customFormat="1" ht="12">
      <c r="A45" s="109"/>
      <c r="B45" s="62" t="s">
        <v>93</v>
      </c>
      <c r="C45" s="59" t="s">
        <v>2</v>
      </c>
      <c r="D45" s="59">
        <v>1</v>
      </c>
      <c r="E45" s="60"/>
      <c r="F45" s="41">
        <f t="shared" si="0"/>
        <v>0</v>
      </c>
    </row>
    <row r="46" spans="1:6" s="9" customFormat="1" ht="12">
      <c r="A46" s="109"/>
      <c r="B46" s="62" t="s">
        <v>94</v>
      </c>
      <c r="C46" s="59" t="s">
        <v>2</v>
      </c>
      <c r="D46" s="59">
        <v>2</v>
      </c>
      <c r="E46" s="60"/>
      <c r="F46" s="41">
        <f t="shared" si="0"/>
        <v>0</v>
      </c>
    </row>
    <row r="47" spans="1:6" s="9" customFormat="1" ht="12">
      <c r="A47" s="109"/>
      <c r="B47" s="62" t="s">
        <v>95</v>
      </c>
      <c r="C47" s="59" t="s">
        <v>2</v>
      </c>
      <c r="D47" s="59">
        <v>1</v>
      </c>
      <c r="E47" s="60"/>
      <c r="F47" s="41">
        <f t="shared" si="0"/>
        <v>0</v>
      </c>
    </row>
    <row r="48" spans="1:6" s="9" customFormat="1" ht="12">
      <c r="A48" s="110"/>
      <c r="B48" s="62" t="s">
        <v>96</v>
      </c>
      <c r="C48" s="59" t="s">
        <v>2</v>
      </c>
      <c r="D48" s="59">
        <v>1</v>
      </c>
      <c r="E48" s="60"/>
      <c r="F48" s="41">
        <f t="shared" si="0"/>
        <v>0</v>
      </c>
    </row>
    <row r="49" spans="1:6" s="9" customFormat="1" ht="5.25" customHeight="1">
      <c r="A49" s="124"/>
      <c r="B49" s="44"/>
      <c r="C49" s="39"/>
      <c r="D49" s="40"/>
      <c r="E49" s="41"/>
      <c r="F49" s="121">
        <f>D49*E49</f>
        <v>0</v>
      </c>
    </row>
    <row r="50" spans="1:6" s="9" customFormat="1" ht="24">
      <c r="A50" s="111"/>
      <c r="B50" s="57" t="s">
        <v>97</v>
      </c>
      <c r="C50" s="40" t="s">
        <v>2</v>
      </c>
      <c r="D50" s="40">
        <v>1</v>
      </c>
      <c r="E50" s="112"/>
      <c r="F50" s="113">
        <f t="shared" si="0"/>
        <v>0</v>
      </c>
    </row>
    <row r="51" spans="1:6" s="9" customFormat="1" ht="12">
      <c r="A51" s="124"/>
      <c r="B51" s="46"/>
      <c r="C51" s="39"/>
      <c r="D51" s="40"/>
      <c r="E51" s="41"/>
      <c r="F51" s="121">
        <f t="shared" si="0"/>
        <v>0</v>
      </c>
    </row>
    <row r="52" spans="1:6" s="9" customFormat="1" ht="12">
      <c r="A52" s="122" t="s">
        <v>35</v>
      </c>
      <c r="B52" s="85" t="s">
        <v>30</v>
      </c>
      <c r="C52" s="39"/>
      <c r="D52" s="40"/>
      <c r="E52" s="41"/>
      <c r="F52" s="121">
        <f t="shared" si="0"/>
        <v>0</v>
      </c>
    </row>
    <row r="53" spans="1:6" s="9" customFormat="1" ht="12">
      <c r="A53" s="123" t="s">
        <v>36</v>
      </c>
      <c r="B53" s="81" t="s">
        <v>25</v>
      </c>
      <c r="C53" s="39"/>
      <c r="D53" s="40"/>
      <c r="E53" s="41"/>
      <c r="F53" s="121">
        <f t="shared" si="0"/>
        <v>0</v>
      </c>
    </row>
    <row r="54" spans="1:6" s="9" customFormat="1" ht="60">
      <c r="A54" s="123" t="s">
        <v>43</v>
      </c>
      <c r="B54" s="57" t="s">
        <v>135</v>
      </c>
      <c r="C54" s="40" t="s">
        <v>2</v>
      </c>
      <c r="D54" s="40">
        <v>2</v>
      </c>
      <c r="E54" s="43"/>
      <c r="F54" s="121">
        <f t="shared" si="0"/>
        <v>0</v>
      </c>
    </row>
    <row r="55" spans="1:6" s="9" customFormat="1" ht="5.25" customHeight="1">
      <c r="A55" s="124"/>
      <c r="B55" s="44"/>
      <c r="C55" s="39"/>
      <c r="D55" s="40"/>
      <c r="E55" s="41"/>
      <c r="F55" s="121">
        <f t="shared" si="0"/>
        <v>0</v>
      </c>
    </row>
    <row r="56" spans="1:6" s="9" customFormat="1" ht="12">
      <c r="A56" s="123" t="s">
        <v>44</v>
      </c>
      <c r="B56" s="68" t="s">
        <v>133</v>
      </c>
      <c r="C56" s="40"/>
      <c r="D56" s="40"/>
      <c r="E56" s="43"/>
      <c r="F56" s="121">
        <f t="shared" si="0"/>
        <v>0</v>
      </c>
    </row>
    <row r="57" spans="1:6" s="9" customFormat="1" ht="24">
      <c r="A57" s="123"/>
      <c r="B57" s="57" t="s">
        <v>134</v>
      </c>
      <c r="C57" s="40" t="s">
        <v>2</v>
      </c>
      <c r="D57" s="40">
        <v>16</v>
      </c>
      <c r="E57" s="43"/>
      <c r="F57" s="121">
        <f t="shared" si="0"/>
        <v>0</v>
      </c>
    </row>
    <row r="58" spans="1:6" s="31" customFormat="1" ht="5.25" customHeight="1">
      <c r="A58" s="129"/>
      <c r="B58" s="57"/>
      <c r="C58" s="66"/>
      <c r="D58" s="66"/>
      <c r="E58" s="87"/>
      <c r="F58" s="130"/>
    </row>
    <row r="59" spans="1:6" s="32" customFormat="1" ht="12">
      <c r="A59" s="131" t="s">
        <v>45</v>
      </c>
      <c r="B59" s="58" t="s">
        <v>56</v>
      </c>
      <c r="C59" s="66"/>
      <c r="D59" s="152"/>
      <c r="E59" s="88"/>
      <c r="F59" s="132"/>
    </row>
    <row r="60" spans="1:6" s="32" customFormat="1" ht="24">
      <c r="A60" s="133"/>
      <c r="B60" s="44" t="s">
        <v>126</v>
      </c>
      <c r="C60" s="89" t="s">
        <v>2</v>
      </c>
      <c r="D60" s="89">
        <v>2</v>
      </c>
      <c r="E60" s="90"/>
      <c r="F60" s="121">
        <f>D60*E60</f>
        <v>0</v>
      </c>
    </row>
    <row r="61" spans="1:6" s="31" customFormat="1" ht="5.25" customHeight="1">
      <c r="A61" s="129"/>
      <c r="B61" s="57"/>
      <c r="C61" s="66"/>
      <c r="D61" s="66"/>
      <c r="E61" s="87"/>
      <c r="F61" s="130"/>
    </row>
    <row r="62" spans="1:6" s="9" customFormat="1" ht="12">
      <c r="A62" s="134" t="s">
        <v>66</v>
      </c>
      <c r="B62" s="63" t="s">
        <v>57</v>
      </c>
      <c r="C62" s="40"/>
      <c r="D62" s="40"/>
      <c r="E62" s="41"/>
      <c r="F62" s="121">
        <f t="shared" ref="F62:F87" si="1">D62*E62</f>
        <v>0</v>
      </c>
    </row>
    <row r="63" spans="1:6" s="9" customFormat="1" ht="12">
      <c r="A63" s="131" t="s">
        <v>43</v>
      </c>
      <c r="B63" s="58" t="s">
        <v>65</v>
      </c>
      <c r="C63" s="40"/>
      <c r="D63" s="40"/>
      <c r="E63" s="41"/>
      <c r="F63" s="121">
        <f t="shared" si="1"/>
        <v>0</v>
      </c>
    </row>
    <row r="64" spans="1:6" s="9" customFormat="1" ht="36">
      <c r="A64" s="131"/>
      <c r="B64" s="44" t="s">
        <v>98</v>
      </c>
      <c r="C64" s="59" t="s">
        <v>2</v>
      </c>
      <c r="D64" s="40">
        <v>22</v>
      </c>
      <c r="E64" s="41"/>
      <c r="F64" s="121">
        <f t="shared" si="1"/>
        <v>0</v>
      </c>
    </row>
    <row r="65" spans="1:6" s="9" customFormat="1" ht="5.25" customHeight="1">
      <c r="A65" s="134"/>
      <c r="B65" s="44"/>
      <c r="C65" s="59"/>
      <c r="D65" s="65"/>
      <c r="E65" s="60"/>
      <c r="F65" s="121"/>
    </row>
    <row r="66" spans="1:6" s="33" customFormat="1" ht="12">
      <c r="A66" s="164" t="s">
        <v>44</v>
      </c>
      <c r="B66" s="165" t="s">
        <v>68</v>
      </c>
      <c r="C66" s="103"/>
      <c r="D66" s="103"/>
      <c r="E66" s="166"/>
      <c r="F66" s="126">
        <f>D66*E66</f>
        <v>0</v>
      </c>
    </row>
    <row r="67" spans="1:6" s="9" customFormat="1" ht="36">
      <c r="A67" s="167"/>
      <c r="B67" s="168" t="s">
        <v>99</v>
      </c>
      <c r="C67" s="169" t="s">
        <v>2</v>
      </c>
      <c r="D67" s="170" t="s">
        <v>83</v>
      </c>
      <c r="E67" s="171"/>
      <c r="F67" s="172" t="s">
        <v>127</v>
      </c>
    </row>
    <row r="68" spans="1:6" s="9" customFormat="1" ht="5.25" customHeight="1">
      <c r="A68" s="134"/>
      <c r="B68" s="44"/>
      <c r="C68" s="59"/>
      <c r="D68" s="65"/>
      <c r="E68" s="60"/>
      <c r="F68" s="121"/>
    </row>
    <row r="69" spans="1:6" s="61" customFormat="1" ht="12">
      <c r="A69" s="135" t="s">
        <v>67</v>
      </c>
      <c r="B69" s="64" t="s">
        <v>58</v>
      </c>
      <c r="C69" s="40"/>
      <c r="D69" s="40"/>
      <c r="E69" s="41"/>
      <c r="F69" s="121">
        <f t="shared" si="1"/>
        <v>0</v>
      </c>
    </row>
    <row r="70" spans="1:6" s="61" customFormat="1" ht="12">
      <c r="A70" s="135" t="s">
        <v>43</v>
      </c>
      <c r="B70" s="64" t="s">
        <v>59</v>
      </c>
      <c r="C70" s="40"/>
      <c r="D70" s="40"/>
      <c r="E70" s="41"/>
      <c r="F70" s="121">
        <f t="shared" si="1"/>
        <v>0</v>
      </c>
    </row>
    <row r="71" spans="1:6" s="9" customFormat="1" ht="36">
      <c r="A71" s="131"/>
      <c r="B71" s="44" t="s">
        <v>100</v>
      </c>
      <c r="C71" s="59" t="s">
        <v>2</v>
      </c>
      <c r="D71" s="40">
        <v>27</v>
      </c>
      <c r="E71" s="41"/>
      <c r="F71" s="121">
        <f t="shared" si="1"/>
        <v>0</v>
      </c>
    </row>
    <row r="72" spans="1:6" s="9" customFormat="1" ht="5.25" customHeight="1">
      <c r="A72" s="134"/>
      <c r="B72" s="44"/>
      <c r="C72" s="59"/>
      <c r="D72" s="65"/>
      <c r="E72" s="60"/>
      <c r="F72" s="121"/>
    </row>
    <row r="73" spans="1:6" s="61" customFormat="1" ht="12">
      <c r="A73" s="135" t="s">
        <v>44</v>
      </c>
      <c r="B73" s="64" t="s">
        <v>69</v>
      </c>
      <c r="C73" s="40"/>
      <c r="D73" s="40"/>
      <c r="E73" s="41"/>
      <c r="F73" s="121">
        <f t="shared" si="1"/>
        <v>0</v>
      </c>
    </row>
    <row r="74" spans="1:6" s="9" customFormat="1" ht="36">
      <c r="A74" s="131"/>
      <c r="B74" s="44" t="s">
        <v>101</v>
      </c>
      <c r="C74" s="59" t="s">
        <v>2</v>
      </c>
      <c r="D74" s="40">
        <v>2</v>
      </c>
      <c r="E74" s="41"/>
      <c r="F74" s="121">
        <f t="shared" si="1"/>
        <v>0</v>
      </c>
    </row>
    <row r="75" spans="1:6" s="9" customFormat="1" ht="5.25" customHeight="1">
      <c r="A75" s="134"/>
      <c r="B75" s="44"/>
      <c r="C75" s="59"/>
      <c r="D75" s="65"/>
      <c r="E75" s="60"/>
      <c r="F75" s="121"/>
    </row>
    <row r="76" spans="1:6" s="61" customFormat="1" ht="14.25" customHeight="1">
      <c r="A76" s="135" t="s">
        <v>45</v>
      </c>
      <c r="B76" s="64" t="s">
        <v>60</v>
      </c>
      <c r="C76" s="40"/>
      <c r="D76" s="40"/>
      <c r="E76" s="41"/>
      <c r="F76" s="121">
        <f t="shared" si="1"/>
        <v>0</v>
      </c>
    </row>
    <row r="77" spans="1:6" s="9" customFormat="1" ht="36">
      <c r="A77" s="131"/>
      <c r="B77" s="44" t="s">
        <v>101</v>
      </c>
      <c r="C77" s="59" t="s">
        <v>2</v>
      </c>
      <c r="D77" s="40">
        <v>2</v>
      </c>
      <c r="E77" s="41"/>
      <c r="F77" s="121">
        <f t="shared" si="1"/>
        <v>0</v>
      </c>
    </row>
    <row r="78" spans="1:6" s="9" customFormat="1" ht="5.25" customHeight="1">
      <c r="A78" s="134"/>
      <c r="B78" s="44"/>
      <c r="C78" s="59"/>
      <c r="D78" s="65"/>
      <c r="E78" s="60"/>
      <c r="F78" s="121"/>
    </row>
    <row r="79" spans="1:6" s="61" customFormat="1" ht="14.25" customHeight="1">
      <c r="A79" s="135" t="s">
        <v>46</v>
      </c>
      <c r="B79" s="64" t="s">
        <v>61</v>
      </c>
      <c r="C79" s="40"/>
      <c r="D79" s="40"/>
      <c r="E79" s="41"/>
      <c r="F79" s="121">
        <f t="shared" si="1"/>
        <v>0</v>
      </c>
    </row>
    <row r="80" spans="1:6" s="9" customFormat="1" ht="36">
      <c r="A80" s="131"/>
      <c r="B80" s="44" t="s">
        <v>102</v>
      </c>
      <c r="C80" s="59" t="s">
        <v>2</v>
      </c>
      <c r="D80" s="40">
        <v>3</v>
      </c>
      <c r="E80" s="41"/>
      <c r="F80" s="121">
        <f t="shared" si="1"/>
        <v>0</v>
      </c>
    </row>
    <row r="81" spans="1:6" s="9" customFormat="1" ht="5.25" customHeight="1">
      <c r="A81" s="134"/>
      <c r="B81" s="44"/>
      <c r="C81" s="59"/>
      <c r="D81" s="65"/>
      <c r="E81" s="60"/>
      <c r="F81" s="121"/>
    </row>
    <row r="82" spans="1:6" s="9" customFormat="1" ht="12">
      <c r="A82" s="134" t="s">
        <v>70</v>
      </c>
      <c r="B82" s="58" t="s">
        <v>62</v>
      </c>
      <c r="C82" s="40"/>
      <c r="D82" s="40"/>
      <c r="E82" s="41"/>
      <c r="F82" s="121">
        <f t="shared" si="1"/>
        <v>0</v>
      </c>
    </row>
    <row r="83" spans="1:6" s="9" customFormat="1" ht="12">
      <c r="A83" s="134" t="s">
        <v>43</v>
      </c>
      <c r="B83" s="58" t="s">
        <v>63</v>
      </c>
      <c r="C83" s="40"/>
      <c r="D83" s="40"/>
      <c r="E83" s="41"/>
      <c r="F83" s="121">
        <f t="shared" si="1"/>
        <v>0</v>
      </c>
    </row>
    <row r="84" spans="1:6" s="9" customFormat="1" ht="24">
      <c r="A84" s="131"/>
      <c r="B84" s="44" t="s">
        <v>103</v>
      </c>
      <c r="C84" s="59" t="s">
        <v>2</v>
      </c>
      <c r="D84" s="40">
        <v>1</v>
      </c>
      <c r="E84" s="41"/>
      <c r="F84" s="121">
        <f t="shared" si="1"/>
        <v>0</v>
      </c>
    </row>
    <row r="85" spans="1:6" s="9" customFormat="1" ht="5.25" customHeight="1">
      <c r="A85" s="134"/>
      <c r="B85" s="44"/>
      <c r="C85" s="59"/>
      <c r="D85" s="65"/>
      <c r="E85" s="60"/>
      <c r="F85" s="121"/>
    </row>
    <row r="86" spans="1:6" s="9" customFormat="1" ht="12">
      <c r="A86" s="134" t="s">
        <v>44</v>
      </c>
      <c r="B86" s="58" t="s">
        <v>64</v>
      </c>
      <c r="C86" s="40"/>
      <c r="D86" s="40"/>
      <c r="E86" s="41"/>
      <c r="F86" s="121">
        <f t="shared" si="1"/>
        <v>0</v>
      </c>
    </row>
    <row r="87" spans="1:6" s="9" customFormat="1" ht="24">
      <c r="A87" s="131"/>
      <c r="B87" s="44" t="s">
        <v>104</v>
      </c>
      <c r="C87" s="59" t="s">
        <v>2</v>
      </c>
      <c r="D87" s="40">
        <v>1</v>
      </c>
      <c r="E87" s="41"/>
      <c r="F87" s="121">
        <f t="shared" si="1"/>
        <v>0</v>
      </c>
    </row>
    <row r="88" spans="1:6" s="32" customFormat="1" ht="5.25" customHeight="1">
      <c r="A88" s="133"/>
      <c r="B88" s="57"/>
      <c r="C88" s="66"/>
      <c r="D88" s="66"/>
      <c r="E88" s="67"/>
      <c r="F88" s="121"/>
    </row>
    <row r="89" spans="1:6" s="32" customFormat="1" ht="12">
      <c r="A89" s="133" t="s">
        <v>72</v>
      </c>
      <c r="B89" s="68" t="s">
        <v>71</v>
      </c>
      <c r="C89" s="66"/>
      <c r="D89" s="66"/>
      <c r="E89" s="67"/>
      <c r="F89" s="121"/>
    </row>
    <row r="90" spans="1:6" s="32" customFormat="1" ht="12">
      <c r="A90" s="133" t="s">
        <v>43</v>
      </c>
      <c r="B90" s="68" t="s">
        <v>122</v>
      </c>
      <c r="C90" s="66"/>
      <c r="D90" s="66"/>
      <c r="E90" s="67"/>
      <c r="F90" s="121"/>
    </row>
    <row r="91" spans="1:6" s="32" customFormat="1" ht="48">
      <c r="A91" s="133"/>
      <c r="B91" s="57" t="s">
        <v>124</v>
      </c>
      <c r="C91" s="69" t="s">
        <v>2</v>
      </c>
      <c r="D91" s="69">
        <v>3</v>
      </c>
      <c r="E91" s="45"/>
      <c r="F91" s="121">
        <f>D91*E91</f>
        <v>0</v>
      </c>
    </row>
    <row r="92" spans="1:6" s="32" customFormat="1" ht="5.25" customHeight="1">
      <c r="A92" s="133"/>
      <c r="B92" s="57"/>
      <c r="C92" s="66"/>
      <c r="D92" s="66"/>
      <c r="E92" s="67"/>
      <c r="F92" s="121"/>
    </row>
    <row r="93" spans="1:6" s="32" customFormat="1" ht="12">
      <c r="A93" s="133" t="s">
        <v>44</v>
      </c>
      <c r="B93" s="68" t="s">
        <v>123</v>
      </c>
      <c r="C93" s="66"/>
      <c r="D93" s="66"/>
      <c r="E93" s="67"/>
      <c r="F93" s="121"/>
    </row>
    <row r="94" spans="1:6" s="32" customFormat="1" ht="60">
      <c r="A94" s="133"/>
      <c r="B94" s="57" t="s">
        <v>125</v>
      </c>
      <c r="C94" s="69" t="s">
        <v>2</v>
      </c>
      <c r="D94" s="69">
        <v>3</v>
      </c>
      <c r="E94" s="45"/>
      <c r="F94" s="121">
        <f>D94*E94</f>
        <v>0</v>
      </c>
    </row>
    <row r="95" spans="1:6" s="32" customFormat="1" ht="5.25" customHeight="1">
      <c r="A95" s="133"/>
      <c r="B95" s="57"/>
      <c r="C95" s="66"/>
      <c r="D95" s="66"/>
      <c r="E95" s="67"/>
      <c r="F95" s="121"/>
    </row>
    <row r="96" spans="1:6" s="30" customFormat="1" ht="5.25" customHeight="1">
      <c r="A96" s="123"/>
      <c r="B96" s="46"/>
      <c r="C96" s="91"/>
      <c r="D96" s="91"/>
      <c r="E96" s="92"/>
      <c r="F96" s="47"/>
    </row>
    <row r="97" spans="1:6" s="177" customFormat="1">
      <c r="A97" s="173"/>
      <c r="B97" s="174"/>
      <c r="C97" s="221" t="s">
        <v>40</v>
      </c>
      <c r="D97" s="221"/>
      <c r="E97" s="221"/>
      <c r="F97" s="176">
        <f>SUM(F13:F95)</f>
        <v>0</v>
      </c>
    </row>
    <row r="98" spans="1:6" s="30" customFormat="1" ht="5.25" customHeight="1">
      <c r="A98" s="123"/>
      <c r="B98" s="46"/>
      <c r="C98" s="93"/>
      <c r="D98" s="93"/>
      <c r="E98" s="94"/>
      <c r="F98" s="48"/>
    </row>
    <row r="99" spans="1:6" s="158" customFormat="1" ht="14.25">
      <c r="A99" s="186" t="s">
        <v>37</v>
      </c>
      <c r="B99" s="187" t="s">
        <v>76</v>
      </c>
      <c r="C99" s="39"/>
      <c r="D99" s="188"/>
      <c r="E99" s="189"/>
      <c r="F99" s="157"/>
    </row>
    <row r="100" spans="1:6" s="9" customFormat="1" ht="12">
      <c r="A100" s="122" t="s">
        <v>38</v>
      </c>
      <c r="B100" s="85" t="s">
        <v>42</v>
      </c>
      <c r="C100" s="39"/>
      <c r="D100" s="40"/>
      <c r="E100" s="41"/>
      <c r="F100" s="121"/>
    </row>
    <row r="101" spans="1:6" s="9" customFormat="1" ht="12">
      <c r="A101" s="110" t="s">
        <v>73</v>
      </c>
      <c r="B101" s="70" t="s">
        <v>106</v>
      </c>
      <c r="C101" s="59"/>
      <c r="D101" s="59"/>
      <c r="E101" s="114"/>
      <c r="F101" s="41">
        <f>D101*E101</f>
        <v>0</v>
      </c>
    </row>
    <row r="102" spans="1:6" s="9" customFormat="1" ht="36">
      <c r="A102" s="109"/>
      <c r="B102" s="44" t="s">
        <v>107</v>
      </c>
      <c r="C102" s="59" t="s">
        <v>18</v>
      </c>
      <c r="D102" s="59">
        <v>1</v>
      </c>
      <c r="E102" s="60"/>
      <c r="F102" s="41">
        <f>D102*E102</f>
        <v>0</v>
      </c>
    </row>
    <row r="103" spans="1:6" s="9" customFormat="1" ht="6" customHeight="1">
      <c r="A103" s="136"/>
      <c r="B103" s="58"/>
      <c r="C103" s="40"/>
      <c r="D103" s="40"/>
      <c r="E103" s="45"/>
      <c r="F103" s="41">
        <f>D103*E103</f>
        <v>0</v>
      </c>
    </row>
    <row r="104" spans="1:6" s="9" customFormat="1" ht="12">
      <c r="A104" s="110" t="s">
        <v>74</v>
      </c>
      <c r="B104" s="70" t="s">
        <v>105</v>
      </c>
      <c r="C104" s="40"/>
      <c r="D104" s="40"/>
      <c r="E104" s="45"/>
      <c r="F104" s="41">
        <f>D104*E104</f>
        <v>0</v>
      </c>
    </row>
    <row r="105" spans="1:6" s="9" customFormat="1" ht="36">
      <c r="A105" s="137"/>
      <c r="B105" s="57" t="s">
        <v>108</v>
      </c>
      <c r="C105" s="40" t="s">
        <v>2</v>
      </c>
      <c r="D105" s="40">
        <v>3</v>
      </c>
      <c r="E105" s="45"/>
      <c r="F105" s="41">
        <f>D105*E105</f>
        <v>0</v>
      </c>
    </row>
    <row r="106" spans="1:6" s="9" customFormat="1" ht="5.25" customHeight="1">
      <c r="A106" s="138"/>
      <c r="B106" s="71"/>
      <c r="C106" s="72"/>
      <c r="D106" s="73"/>
      <c r="E106" s="74"/>
      <c r="F106" s="139"/>
    </row>
    <row r="107" spans="1:6" s="9" customFormat="1" ht="12">
      <c r="A107" s="131" t="s">
        <v>121</v>
      </c>
      <c r="B107" s="70" t="s">
        <v>75</v>
      </c>
      <c r="C107" s="59"/>
      <c r="D107" s="40"/>
      <c r="E107" s="41"/>
      <c r="F107" s="121">
        <f>D107*E107</f>
        <v>0</v>
      </c>
    </row>
    <row r="108" spans="1:6" s="78" customFormat="1" ht="12">
      <c r="A108" s="140"/>
      <c r="B108" s="75" t="s">
        <v>109</v>
      </c>
      <c r="C108" s="76" t="s">
        <v>18</v>
      </c>
      <c r="D108" s="77">
        <v>1</v>
      </c>
      <c r="E108" s="115"/>
      <c r="F108" s="141" t="s">
        <v>12</v>
      </c>
    </row>
    <row r="109" spans="1:6" s="9" customFormat="1" ht="12">
      <c r="A109" s="131"/>
      <c r="B109" s="44"/>
      <c r="C109" s="59"/>
      <c r="D109" s="40"/>
      <c r="E109" s="41"/>
      <c r="F109" s="121"/>
    </row>
    <row r="110" spans="1:6" s="9" customFormat="1" ht="12">
      <c r="A110" s="122" t="s">
        <v>39</v>
      </c>
      <c r="B110" s="85" t="s">
        <v>47</v>
      </c>
      <c r="C110" s="39"/>
      <c r="D110" s="40"/>
      <c r="E110" s="41"/>
      <c r="F110" s="121"/>
    </row>
    <row r="111" spans="1:6" s="79" customFormat="1" ht="36">
      <c r="A111" s="129"/>
      <c r="B111" s="44" t="s">
        <v>110</v>
      </c>
      <c r="C111" s="66" t="s">
        <v>2</v>
      </c>
      <c r="D111" s="66">
        <v>6</v>
      </c>
      <c r="E111" s="67"/>
      <c r="F111" s="121">
        <f>SUM(D111*E111)</f>
        <v>0</v>
      </c>
    </row>
    <row r="112" spans="1:6" s="30" customFormat="1" ht="5.25" customHeight="1">
      <c r="A112" s="123"/>
      <c r="B112" s="46"/>
      <c r="C112" s="91"/>
      <c r="D112" s="91"/>
      <c r="E112" s="92"/>
      <c r="F112" s="47"/>
    </row>
    <row r="113" spans="1:6" s="177" customFormat="1">
      <c r="A113" s="173"/>
      <c r="B113" s="174"/>
      <c r="C113" s="221" t="s">
        <v>41</v>
      </c>
      <c r="D113" s="221"/>
      <c r="E113" s="221"/>
      <c r="F113" s="176">
        <f>SUM(F99:F111)</f>
        <v>0</v>
      </c>
    </row>
    <row r="114" spans="1:6" s="30" customFormat="1" ht="5.25" customHeight="1">
      <c r="A114" s="123"/>
      <c r="B114" s="46"/>
      <c r="C114" s="93"/>
      <c r="D114" s="93"/>
      <c r="E114" s="94"/>
      <c r="F114" s="48"/>
    </row>
    <row r="115" spans="1:6" s="9" customFormat="1" ht="12">
      <c r="A115" s="124"/>
      <c r="B115" s="46"/>
      <c r="C115" s="95"/>
      <c r="D115" s="96"/>
      <c r="E115" s="97"/>
      <c r="F115" s="142"/>
    </row>
    <row r="116" spans="1:6" s="20" customFormat="1" ht="4.1500000000000004" customHeight="1">
      <c r="A116" s="143"/>
      <c r="B116" s="49"/>
      <c r="C116" s="34"/>
      <c r="D116" s="34"/>
      <c r="E116" s="50"/>
      <c r="F116" s="50"/>
    </row>
    <row r="117" spans="1:6" s="185" customFormat="1">
      <c r="A117" s="183"/>
      <c r="B117" s="183"/>
      <c r="C117" s="190"/>
      <c r="D117" s="190"/>
      <c r="E117" s="184" t="s">
        <v>117</v>
      </c>
      <c r="F117" s="191">
        <f>SUM(F113+F97)</f>
        <v>0</v>
      </c>
    </row>
    <row r="118" spans="1:6" s="10" customFormat="1" ht="4.1500000000000004" customHeight="1">
      <c r="A118" s="144"/>
      <c r="B118" s="52"/>
      <c r="C118" s="35"/>
      <c r="D118" s="35"/>
      <c r="E118" s="53"/>
      <c r="F118" s="53"/>
    </row>
    <row r="119" spans="1:6" s="22" customFormat="1" ht="4.1500000000000004" customHeight="1">
      <c r="A119" s="145"/>
      <c r="B119" s="54"/>
      <c r="C119" s="36"/>
      <c r="D119" s="36"/>
      <c r="E119" s="55"/>
      <c r="F119" s="55"/>
    </row>
    <row r="120" spans="1:6" s="10" customFormat="1">
      <c r="A120" s="51"/>
      <c r="B120" s="51"/>
      <c r="C120" s="98"/>
      <c r="D120" s="98"/>
      <c r="E120" s="56" t="s">
        <v>8</v>
      </c>
      <c r="F120" s="146">
        <f>F117*0.13</f>
        <v>0</v>
      </c>
    </row>
    <row r="121" spans="1:6" s="10" customFormat="1" ht="4.1500000000000004" customHeight="1">
      <c r="A121" s="144"/>
      <c r="B121" s="52"/>
      <c r="C121" s="35"/>
      <c r="D121" s="35"/>
      <c r="E121" s="53"/>
      <c r="F121" s="53"/>
    </row>
    <row r="122" spans="1:6" s="23" customFormat="1" ht="4.1500000000000004" customHeight="1">
      <c r="A122" s="147"/>
      <c r="B122" s="54"/>
      <c r="C122" s="36"/>
      <c r="D122" s="36"/>
      <c r="E122" s="55"/>
      <c r="F122" s="55"/>
    </row>
    <row r="123" spans="1:6" s="185" customFormat="1">
      <c r="A123" s="183"/>
      <c r="B123" s="183"/>
      <c r="C123" s="190"/>
      <c r="D123" s="190"/>
      <c r="E123" s="184" t="s">
        <v>118</v>
      </c>
      <c r="F123" s="191">
        <f>F117+F120</f>
        <v>0</v>
      </c>
    </row>
    <row r="124" spans="1:6" s="21" customFormat="1" ht="4.1500000000000004" customHeight="1">
      <c r="A124" s="148"/>
      <c r="B124" s="149"/>
      <c r="C124" s="150"/>
      <c r="D124" s="150"/>
      <c r="E124" s="151"/>
      <c r="F124" s="151"/>
    </row>
    <row r="125" spans="1:6" s="17" customFormat="1" ht="18">
      <c r="A125" s="225"/>
      <c r="B125" s="225"/>
      <c r="C125" s="11"/>
      <c r="D125" s="11"/>
      <c r="E125" s="12"/>
      <c r="F125" s="12"/>
    </row>
  </sheetData>
  <mergeCells count="4">
    <mergeCell ref="A10:F10"/>
    <mergeCell ref="C97:E97"/>
    <mergeCell ref="C113:E113"/>
    <mergeCell ref="A125:B125"/>
  </mergeCells>
  <printOptions horizontalCentered="1" gridLinesSet="0"/>
  <pageMargins left="0.19685039370078741" right="0.19685039370078741" top="0.47244094488188981" bottom="0.6692913385826772" header="0.15748031496062992" footer="0.11811023622047245"/>
  <pageSetup paperSize="9" scale="84" fitToHeight="198" orientation="portrait" r:id="rId1"/>
  <headerFooter alignWithMargins="0">
    <oddFooter>&amp;L&amp;"Verdana,Normal"&amp;8Logements de fonction     
Affaires Maritimes MAHINA&amp;C&amp;"Verdana,Normal"&amp;8Estimatif des travaux du lot Electricité - Logement de fonction de type F4&amp;R&amp;"Verdana,Normal"&amp;8Page &amp;P/&amp;N</oddFooter>
  </headerFooter>
  <rowBreaks count="2" manualBreakCount="2">
    <brk id="51" max="5" man="1"/>
    <brk id="9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30</vt:i4>
      </vt:variant>
    </vt:vector>
  </HeadingPairs>
  <TitlesOfParts>
    <vt:vector size="33" baseType="lpstr">
      <vt:lpstr>Récapitulatif financier</vt:lpstr>
      <vt:lpstr>Logement type F5</vt:lpstr>
      <vt:lpstr>Logement type F4</vt:lpstr>
      <vt:lpstr>'Logement type F4'!_Toc202245433</vt:lpstr>
      <vt:lpstr>'Logement type F5'!_Toc202245433</vt:lpstr>
      <vt:lpstr>'Logement type F4'!_Toc23627195</vt:lpstr>
      <vt:lpstr>'Logement type F5'!_Toc23627195</vt:lpstr>
      <vt:lpstr>'Logement type F4'!_Toc23627207</vt:lpstr>
      <vt:lpstr>'Logement type F5'!_Toc23627207</vt:lpstr>
      <vt:lpstr>'Logement type F4'!_Toc23627208</vt:lpstr>
      <vt:lpstr>'Logement type F5'!_Toc23627208</vt:lpstr>
      <vt:lpstr>'Logement type F4'!_Toc283645179</vt:lpstr>
      <vt:lpstr>'Logement type F5'!_Toc283645179</vt:lpstr>
      <vt:lpstr>'Logement type F4'!_Toc283645180</vt:lpstr>
      <vt:lpstr>'Logement type F5'!_Toc283645180</vt:lpstr>
      <vt:lpstr>'Logement type F4'!_Toc283645182</vt:lpstr>
      <vt:lpstr>'Logement type F5'!_Toc283645182</vt:lpstr>
      <vt:lpstr>'Logement type F4'!_Toc283645183</vt:lpstr>
      <vt:lpstr>'Logement type F5'!_Toc283645183</vt:lpstr>
      <vt:lpstr>'Logement type F4'!_Toc283645184</vt:lpstr>
      <vt:lpstr>'Logement type F5'!_Toc283645184</vt:lpstr>
      <vt:lpstr>'Logement type F4'!_Toc283645195</vt:lpstr>
      <vt:lpstr>'Logement type F5'!_Toc283645195</vt:lpstr>
      <vt:lpstr>'Logement type F4'!_Toc283645215</vt:lpstr>
      <vt:lpstr>'Logement type F5'!_Toc283645215</vt:lpstr>
      <vt:lpstr>'Logement type F4'!_Toc283645216</vt:lpstr>
      <vt:lpstr>'Logement type F5'!_Toc283645216</vt:lpstr>
      <vt:lpstr>'Logement type F4'!Impression_des_titres</vt:lpstr>
      <vt:lpstr>'Logement type F5'!Impression_des_titres</vt:lpstr>
      <vt:lpstr>'Récapitulatif financier'!Impression_des_titres</vt:lpstr>
      <vt:lpstr>'Logement type F4'!Zone_d_impression</vt:lpstr>
      <vt:lpstr>'Logement type F5'!Zone_d_impression</vt:lpstr>
      <vt:lpstr>'Récapitulatif financier'!Zone_d_impression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ECEP</dc:creator>
  <cp:lastModifiedBy>theo</cp:lastModifiedBy>
  <cp:lastPrinted>2025-06-20T22:08:23Z</cp:lastPrinted>
  <dcterms:created xsi:type="dcterms:W3CDTF">2007-01-30T17:48:39Z</dcterms:created>
  <dcterms:modified xsi:type="dcterms:W3CDTF">2026-01-28T21:08:53Z</dcterms:modified>
</cp:coreProperties>
</file>